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valúa CDMX\ENCUESTAS\ENCUBOS 22092022\Tabulados\"/>
    </mc:Choice>
  </mc:AlternateContent>
  <xr:revisionPtr revIDLastSave="0" documentId="13_ncr:1_{F351EB32-2489-4207-ABDD-AFB0D971DF5E}" xr6:coauthVersionLast="47" xr6:coauthVersionMax="47" xr10:uidLastSave="{00000000-0000-0000-0000-000000000000}"/>
  <bookViews>
    <workbookView xWindow="-110" yWindow="-110" windowWidth="38620" windowHeight="21100" tabRatio="953" xr2:uid="{00000000-000D-0000-FFFF-FFFF00000000}"/>
  </bookViews>
  <sheets>
    <sheet name="Índice" sheetId="1" r:id="rId1"/>
    <sheet name="Cuadro 2.1" sheetId="2" r:id="rId2"/>
    <sheet name="Cuadro 2.2" sheetId="3" r:id="rId3"/>
    <sheet name="Cuadro 2.3" sheetId="4" r:id="rId4"/>
    <sheet name="Cuadro 2.4" sheetId="5" r:id="rId5"/>
    <sheet name="Cuadro 2.5" sheetId="6" r:id="rId6"/>
    <sheet name="Cuadro 2.6" sheetId="7" r:id="rId7"/>
    <sheet name="Cuadro 2.7" sheetId="8" r:id="rId8"/>
    <sheet name="Cuadro 2.8" sheetId="9" r:id="rId9"/>
    <sheet name="Cuadro 2.9" sheetId="10" r:id="rId10"/>
    <sheet name="Cuadro 2.10" sheetId="33" r:id="rId11"/>
    <sheet name="Cuadro 2.11" sheetId="12" r:id="rId12"/>
    <sheet name="Cuadro 2.12" sheetId="13" r:id="rId13"/>
    <sheet name="Cuadro 2.13" sheetId="14" r:id="rId14"/>
    <sheet name="Cuadro 2.14" sheetId="15" r:id="rId15"/>
    <sheet name="Cuadro 2.15" sheetId="17" r:id="rId16"/>
    <sheet name="Cuadro 2.16" sheetId="18" r:id="rId17"/>
    <sheet name="Cuadro 2.17" sheetId="19" r:id="rId18"/>
    <sheet name="Cuadro 2.18" sheetId="20" r:id="rId19"/>
    <sheet name="Cuadro 2.19" sheetId="21" r:id="rId20"/>
    <sheet name="Cuadro 2.20" sheetId="22" r:id="rId21"/>
    <sheet name="Cuadro 2.21" sheetId="23" r:id="rId22"/>
    <sheet name="Cuadro 2.22" sheetId="24" r:id="rId23"/>
    <sheet name="Cuadro 2.23" sheetId="25" r:id="rId24"/>
    <sheet name="Cuadro 2.24" sheetId="30" r:id="rId25"/>
    <sheet name="Cuadro 2.25" sheetId="31" r:id="rId26"/>
    <sheet name="Cuadro 2.26" sheetId="32" r:id="rId27"/>
    <sheet name="Cuadro 2.27" sheetId="34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30" l="1"/>
  <c r="D11" i="30"/>
  <c r="D12" i="30"/>
  <c r="D13" i="30"/>
  <c r="D9" i="30"/>
  <c r="D12" i="21"/>
  <c r="D13" i="21"/>
  <c r="D14" i="21"/>
  <c r="D10" i="21"/>
  <c r="D10" i="20"/>
  <c r="D11" i="20"/>
  <c r="D12" i="20"/>
  <c r="D13" i="20"/>
  <c r="D9" i="20"/>
  <c r="D12" i="2"/>
  <c r="D9" i="2"/>
  <c r="C9" i="2"/>
  <c r="C12" i="2"/>
  <c r="G16" i="34" l="1"/>
  <c r="G14" i="34"/>
  <c r="G11" i="25" l="1"/>
  <c r="H11" i="25"/>
  <c r="G12" i="25"/>
  <c r="H12" i="25"/>
  <c r="G13" i="25"/>
  <c r="H13" i="25"/>
  <c r="G14" i="25"/>
  <c r="H14" i="25"/>
  <c r="G15" i="25"/>
  <c r="H15" i="25"/>
  <c r="G16" i="25"/>
  <c r="H16" i="25"/>
  <c r="G17" i="25"/>
  <c r="H17" i="25"/>
  <c r="G19" i="25"/>
  <c r="H19" i="25"/>
  <c r="G20" i="25"/>
  <c r="H20" i="25"/>
  <c r="G21" i="25"/>
  <c r="H21" i="25"/>
  <c r="G22" i="25"/>
  <c r="H22" i="25"/>
  <c r="G23" i="25"/>
  <c r="H23" i="25"/>
  <c r="G24" i="25"/>
  <c r="H24" i="25"/>
  <c r="G25" i="25"/>
  <c r="H25" i="25"/>
  <c r="F25" i="25"/>
  <c r="F24" i="25"/>
  <c r="F23" i="25"/>
  <c r="F22" i="25"/>
  <c r="F21" i="25"/>
  <c r="F20" i="25"/>
  <c r="F19" i="25"/>
  <c r="F17" i="25"/>
  <c r="F16" i="25"/>
  <c r="F15" i="25"/>
  <c r="F14" i="25"/>
  <c r="F13" i="25"/>
  <c r="F12" i="25"/>
  <c r="F11" i="25"/>
  <c r="D14" i="19" l="1"/>
  <c r="D15" i="19"/>
  <c r="D16" i="19"/>
  <c r="D17" i="19"/>
  <c r="D13" i="19"/>
  <c r="C11" i="19"/>
  <c r="D10" i="19" s="1"/>
  <c r="D18" i="19" l="1"/>
  <c r="D9" i="19"/>
  <c r="D11" i="19" s="1"/>
  <c r="D10" i="10"/>
  <c r="D11" i="10"/>
  <c r="D12" i="10"/>
  <c r="D9" i="10"/>
  <c r="H19" i="34" l="1"/>
  <c r="G19" i="34"/>
  <c r="F19" i="34"/>
  <c r="H18" i="34"/>
  <c r="G18" i="34"/>
  <c r="F18" i="34"/>
  <c r="H17" i="34"/>
  <c r="G17" i="34"/>
  <c r="F17" i="34"/>
  <c r="H16" i="34"/>
  <c r="F16" i="34"/>
  <c r="H15" i="34"/>
  <c r="G15" i="34"/>
  <c r="F15" i="34"/>
  <c r="H14" i="34"/>
  <c r="F14" i="34"/>
  <c r="H13" i="34"/>
  <c r="G13" i="34"/>
  <c r="F13" i="34"/>
  <c r="H12" i="34"/>
  <c r="G12" i="34"/>
  <c r="F12" i="34"/>
  <c r="H11" i="34"/>
  <c r="G11" i="34"/>
  <c r="F11" i="34"/>
  <c r="H10" i="34"/>
  <c r="G10" i="34"/>
  <c r="F10" i="34"/>
  <c r="D11" i="32" l="1"/>
  <c r="D10" i="32"/>
  <c r="D12" i="32"/>
  <c r="D13" i="32"/>
  <c r="D15" i="32"/>
  <c r="D9" i="32"/>
  <c r="D16" i="32"/>
  <c r="D17" i="32"/>
  <c r="D18" i="32"/>
  <c r="D14" i="32"/>
  <c r="D10" i="15" l="1"/>
  <c r="D11" i="15"/>
  <c r="D12" i="15"/>
  <c r="D9" i="15"/>
  <c r="D10" i="33"/>
  <c r="D11" i="33"/>
  <c r="D9" i="33"/>
  <c r="C12" i="5"/>
  <c r="D11" i="14" l="1"/>
  <c r="C12" i="13" l="1"/>
  <c r="D10" i="14" l="1"/>
  <c r="D12" i="14"/>
  <c r="D9" i="14"/>
  <c r="D10" i="13" l="1"/>
  <c r="C11" i="12"/>
  <c r="D10" i="12" s="1"/>
  <c r="D11" i="5"/>
  <c r="D9" i="12" l="1"/>
  <c r="D9" i="13"/>
  <c r="D9" i="5"/>
  <c r="D10" i="5"/>
  <c r="D11" i="13"/>
  <c r="C12" i="18"/>
  <c r="D10" i="18" s="1"/>
  <c r="C14" i="17"/>
  <c r="D14" i="17" s="1"/>
  <c r="D12" i="13"/>
  <c r="D11" i="12"/>
  <c r="C12" i="7"/>
  <c r="C12" i="6"/>
  <c r="D12" i="5"/>
  <c r="D9" i="18" l="1"/>
  <c r="D12" i="18"/>
  <c r="D11" i="18"/>
  <c r="D9" i="17"/>
  <c r="D11" i="17"/>
  <c r="D12" i="17"/>
  <c r="D13" i="17"/>
  <c r="D10" i="17"/>
</calcChain>
</file>

<file path=xl/sharedStrings.xml><?xml version="1.0" encoding="utf-8"?>
<sst xmlns="http://schemas.openxmlformats.org/spreadsheetml/2006/main" count="388" uniqueCount="232">
  <si>
    <t>índice de cuadros</t>
  </si>
  <si>
    <t>Tabique, ladrillo, tabicón, block</t>
  </si>
  <si>
    <t>Ladrillo barnizado, vidriado o similar</t>
  </si>
  <si>
    <t>Total</t>
  </si>
  <si>
    <t>CUADRO 2.1</t>
  </si>
  <si>
    <t>CUADRO 2.3</t>
  </si>
  <si>
    <t>Casa</t>
  </si>
  <si>
    <t>Departamento en el último piso</t>
  </si>
  <si>
    <t>CUADRO 2.4</t>
  </si>
  <si>
    <t>Si</t>
  </si>
  <si>
    <t>No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</si>
  <si>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</si>
  <si>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t>CUADRO 2.5</t>
  </si>
  <si>
    <t>Sí, siempre</t>
  </si>
  <si>
    <t xml:space="preserve">No </t>
  </si>
  <si>
    <t>CUADRO 2.6</t>
  </si>
  <si>
    <t>CUADRO 2.7</t>
  </si>
  <si>
    <t>CUADRO 2.8</t>
  </si>
  <si>
    <t>CUADRO 2.9</t>
  </si>
  <si>
    <t>Piso de tierra</t>
  </si>
  <si>
    <t>CUADRO 2.10</t>
  </si>
  <si>
    <t>CUADRO 2.11</t>
  </si>
  <si>
    <t>Sí</t>
  </si>
  <si>
    <t>CUADRO 2.12</t>
  </si>
  <si>
    <t>Si, todas</t>
  </si>
  <si>
    <t>No, ninguna</t>
  </si>
  <si>
    <t>Si, algunas</t>
  </si>
  <si>
    <t>CUADRO 2.13</t>
  </si>
  <si>
    <t>CUADRO 2.14</t>
  </si>
  <si>
    <t>CUADRO 2.15</t>
  </si>
  <si>
    <t>CUADRO 2.16</t>
  </si>
  <si>
    <t>Plástico</t>
  </si>
  <si>
    <t>Madera o cartón</t>
  </si>
  <si>
    <t>Todas con vidrio en buen estado</t>
  </si>
  <si>
    <t>Todas con vidrio pero algunos rotos</t>
  </si>
  <si>
    <t>CUADRO 2.17</t>
  </si>
  <si>
    <t>CUADRO 2.18</t>
  </si>
  <si>
    <t>Gas</t>
  </si>
  <si>
    <t>Carbón</t>
  </si>
  <si>
    <t>Petróleo</t>
  </si>
  <si>
    <t>Electricidad</t>
  </si>
  <si>
    <t>CUADRO 2.19</t>
  </si>
  <si>
    <t>Está pagándose</t>
  </si>
  <si>
    <t>Está totalmente pagada</t>
  </si>
  <si>
    <t>La red pública, dentro de la vivienda</t>
  </si>
  <si>
    <t>CUADRO 2.20</t>
  </si>
  <si>
    <t>CUADRO 2.21</t>
  </si>
  <si>
    <t>Diario durante todo el día</t>
  </si>
  <si>
    <t>CUADRO 2.22</t>
  </si>
  <si>
    <t>La red pública</t>
  </si>
  <si>
    <t>Una fosa séptica</t>
  </si>
  <si>
    <t>No tiene drenaje</t>
  </si>
  <si>
    <t>CUADRO 2.23</t>
  </si>
  <si>
    <t>Excusado al que se le echa agua con cubeta</t>
  </si>
  <si>
    <t>Excusado que tiene conexión de agua</t>
  </si>
  <si>
    <t>Lavabo con agua fría (directa de la tubería)</t>
  </si>
  <si>
    <t>Lavabo con agua caliente</t>
  </si>
  <si>
    <t>Regadera con agua fría (directa de la tubería)</t>
  </si>
  <si>
    <t>Regadera con agua caliente</t>
  </si>
  <si>
    <t>CUADRO 2.24</t>
  </si>
  <si>
    <t>CUADRO 2.25</t>
  </si>
  <si>
    <t>CUADRO 2.26</t>
  </si>
  <si>
    <t>CUADRO 2.27</t>
  </si>
  <si>
    <t>Del servicio público</t>
  </si>
  <si>
    <t>No tiene luz eléctrica</t>
  </si>
  <si>
    <t>La tiran en el basurero público</t>
  </si>
  <si>
    <t>La tiran en un contenedor</t>
  </si>
  <si>
    <t>La recoge un camión o carrito de basura</t>
  </si>
  <si>
    <t>Diario</t>
  </si>
  <si>
    <t>Cada 10 o 15 días</t>
  </si>
  <si>
    <t xml:space="preserve">Sí está impermeabilizado el techo </t>
  </si>
  <si>
    <t xml:space="preserve">No está impermeabilizado el techo </t>
  </si>
  <si>
    <t>Opción</t>
  </si>
  <si>
    <t xml:space="preserve">Opción </t>
  </si>
  <si>
    <t xml:space="preserve"> Opción </t>
  </si>
  <si>
    <t>La red pública, fuera de la vivienda pero dentro del terreno</t>
  </si>
  <si>
    <t>Un cuarto</t>
  </si>
  <si>
    <t>Cada mes o dos meses</t>
  </si>
  <si>
    <t>Separados</t>
  </si>
  <si>
    <t xml:space="preserve">No separados </t>
  </si>
  <si>
    <t>Cama exclusiva</t>
  </si>
  <si>
    <t xml:space="preserve">Sin cama exclusiva </t>
  </si>
  <si>
    <t xml:space="preserve">Leña </t>
  </si>
  <si>
    <t>No respondió</t>
  </si>
  <si>
    <r>
      <t>Total</t>
    </r>
    <r>
      <rPr>
        <b/>
        <vertAlign val="superscript"/>
        <sz val="10"/>
        <rFont val="Source Sans Pro"/>
        <family val="2"/>
      </rPr>
      <t>1</t>
    </r>
  </si>
  <si>
    <t>Absoluto</t>
  </si>
  <si>
    <t>Porcentaje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</si>
  <si>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</si>
  <si>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Sí tienen un cuarto para cocinar</t>
  </si>
  <si>
    <t>No tienen un cuarto para cocinar</t>
  </si>
  <si>
    <t xml:space="preserve">Cinco días a la semana </t>
  </si>
  <si>
    <t>Diario algunas horas al día</t>
  </si>
  <si>
    <t xml:space="preserve">Un día a la semana </t>
  </si>
  <si>
    <t xml:space="preserve">Dos días a la semana </t>
  </si>
  <si>
    <t xml:space="preserve">Tres días a la semana </t>
  </si>
  <si>
    <t xml:space="preserve">Cuatro días a la semana </t>
  </si>
  <si>
    <t>SÍ</t>
  </si>
  <si>
    <t>Lavadero para lavar ropa</t>
  </si>
  <si>
    <t>Tinaco en la azotea</t>
  </si>
  <si>
    <t>Fregadero o tarja para lavar trastes</t>
  </si>
  <si>
    <t>Bomba eléctrica para llenar tinacos</t>
  </si>
  <si>
    <t>Cisterna o aljibe</t>
  </si>
  <si>
    <t>Gas natural</t>
  </si>
  <si>
    <t>Pileta, tanque o depósito de agua</t>
  </si>
  <si>
    <t>Tanque de gas estacionario</t>
  </si>
  <si>
    <t xml:space="preserve">Calentador solar de agua </t>
  </si>
  <si>
    <t>Seis días a la semana</t>
  </si>
  <si>
    <t>Hogares según la mayor parte del material de las paredes o muros de su vivienda</t>
  </si>
  <si>
    <t>Hogares según el tipo de acabado en la mayor parte de los muros externos de su vivienda</t>
  </si>
  <si>
    <t>Hogares según el tipo de acabado en la mayor parte de los muros internos de su vivienda</t>
  </si>
  <si>
    <t>Hogares según si el techo de su vivienda esta impermeabilizado</t>
  </si>
  <si>
    <t>Hogares según si el techo de su vivienda gotea cuando llueve</t>
  </si>
  <si>
    <t>Hogares según si las paredes y techos de su vivienda presenta humedad o filtraciones (salitre)</t>
  </si>
  <si>
    <t>Hogares según la mayor parte de material del techo de su vivienda</t>
  </si>
  <si>
    <t>Hogares según tipo de recubrimiento de la mayor parte de los pisos de su vivienda</t>
  </si>
  <si>
    <t>Hogares según si tienen un cuarto para cocinar en su vivienda</t>
  </si>
  <si>
    <t>Hogares con dormitorios separados para niñas y niños mayores de 10 años y menores de 18 años en su vivienda</t>
  </si>
  <si>
    <t>Hogares con cama propia, exclusiva para personas mayores de 10 años en su vivienda</t>
  </si>
  <si>
    <t>Hogares según material de las ventanas de su vivienda</t>
  </si>
  <si>
    <t>Hogares según si se pueden abrir y cerrar las ventanas de su vivienda</t>
  </si>
  <si>
    <t xml:space="preserve">Hogares según condición de adquisición de la vivienda en el que habitan </t>
  </si>
  <si>
    <t>Hogares según tipo de servicio de agua en la vivienda</t>
  </si>
  <si>
    <t>Hogares según cada cuándo les llega el agua a su vivienda</t>
  </si>
  <si>
    <t>Hogares según a dónde tienen conectado el drenaje o desagüe de su vivienda</t>
  </si>
  <si>
    <t>Hogares según número de cuartos de baño en su vivienda</t>
  </si>
  <si>
    <t>Hogares según instalaciones que posee cada uno de los baños de su vivienda</t>
  </si>
  <si>
    <t>Hogares según de dónde obtienen la luz eléctrica en su vivienda</t>
  </si>
  <si>
    <t>Hogares según que hacen con la basura de su vivienda</t>
  </si>
  <si>
    <t>Hogares según cada cuándo recogen la basura del contenedor, o pasa el carrito o camión a recogerla en su vivienda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</si>
  <si>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El total no contempla a 21,714 hogares (por redondeo) que reportaron que la mayor parte del techo de su hogar es de material de desecho, carrizo, bambú o palma, madera o tejamil y terrado con viguería.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</si>
  <si>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El total no contempla a 241,410 hogares (por redondeo) que reportaron no tener un cuarto para cocinar.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</si>
  <si>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no contempla a 40,097 hogares (por redondeo) que reportaron no tener al menos una ventana en su dormitorio, cocina o baño.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</si>
  <si>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no contempla a 722,261 hogares (por redondeo)  que reportaron que su casa es propiedad de alguna persona que no vive en ella.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</si>
  <si>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no contempla a 39,775  hogares (por redondeo) que reportaron no tener agua de la red pública dentro o fuera de la vivienda pero dentro del terreno.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</si>
  <si>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no contempla a 166,882 hogares (por redondeo) que reportaron no tirar la basura a un contenedor o que la recoge un camión o carrito de basura (en su casa, edificio, condominio o unidad habitacional). </t>
    </r>
  </si>
  <si>
    <t xml:space="preserve">Hogares en donde el cuarto donde cocinan, en su vivienda, también duermen </t>
  </si>
  <si>
    <t>Cuadro 2.1 Hogares según la mayor parte del material de las paredes o muros de su vivienda</t>
  </si>
  <si>
    <t>Cuadro 2.2 Hogares según el tipo de acabado en la mayor parte de los muros externos de su vivienda</t>
  </si>
  <si>
    <t>Cuadro 2.3 Hogares según el tipo de acabado en la mayor parte de los muros internos de su vivienda</t>
  </si>
  <si>
    <t>Cuadro 2.6 Hogares según si el techo de su vivienda gotea cuando llueve</t>
  </si>
  <si>
    <t>Cuadro 2.7 Hogares según si las paredes y techos de su vivienda presenta humedad o filtraciones (salitre)</t>
  </si>
  <si>
    <t>Cuadro 2.9 Hogares según tipo de recubrimiento de la mayor parte de los pisos de su vivienda</t>
  </si>
  <si>
    <t>Cuadro 2.10 Hogares según si tienen un cuarto para cocinar en su vivienda</t>
  </si>
  <si>
    <t xml:space="preserve">Cuadro 2.11 Hogares en donde el cuarto donde cocinan, en su vivienda, también duermen </t>
  </si>
  <si>
    <t>Cuadro 2.5 Hogares según si el techo de su vivienda esta impermeabilizado</t>
  </si>
  <si>
    <t>Cuadro 2.8  Hogares según la mayor parte de material del techo de su vivienda</t>
  </si>
  <si>
    <t>Losa de concreto solida o con tabique</t>
  </si>
  <si>
    <t>Ninguna</t>
  </si>
  <si>
    <t>Algunas</t>
  </si>
  <si>
    <t>Todas</t>
  </si>
  <si>
    <t>Cemento rústico o pulido</t>
  </si>
  <si>
    <t>Hogares según si tienen las siguientes instalaciones en su vivienda</t>
  </si>
  <si>
    <t>Hogares según el tipo inmueble de la vivienda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</si>
  <si>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Contempla al total de hogares en donde viven niñas y niños de 11 a 17 años.</t>
    </r>
  </si>
  <si>
    <t>Cuadro 2.13 Hogares con dormitorios separados para niñas y niños mayores de 10 años y menores de 18 años en su vivienda</t>
  </si>
  <si>
    <t>Cuadro 2.14 Hogares con cama propia, exclusiva para personas mayores de 10 años en su vivienda</t>
  </si>
  <si>
    <t>Dos cuartos o más</t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</si>
  <si>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</si>
  <si>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El total no contempla a 700,536 hogares (por redondeo) que reportaron no vivir en pareja.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</si>
  <si>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Contempla al total de hogares de la Ciudad de México en donde viven personas mayores de 10 años. </t>
    </r>
  </si>
  <si>
    <t>Departamento en planta baja o piso intermedio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</si>
  <si>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El total no contempla a 523,748 hogares (por redondeo) que reportaron vivir en un departamento en planta baja o piso intermedio.</t>
    </r>
  </si>
  <si>
    <t>Cuadro 2.12 Hogares en donde las parejas que habitan en estos tienen un cuarto solo para ellas en la vivienda</t>
  </si>
  <si>
    <t>Algunas con plástico, madera o cartón y otras con vidrio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</si>
  <si>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Hay hogares que reportaron utilizar más de un tipo de combustible para cocinar y calentar sus alimentos. </t>
    </r>
  </si>
  <si>
    <t>Ningún cuarto</t>
  </si>
  <si>
    <t>Cuadro 2.4 Hogares según el tipo inmueble de la vivienda</t>
  </si>
  <si>
    <t xml:space="preserve">II. Características de las viviendas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</si>
  <si>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El total no contempla a 523,748 hogares (por redondeo) que viven en un departamento, en planta baja o piso intermedio y 5,505 hogares que reportaron que la mayor parte de sus techos son de material de desecho, carrizo, bambú o palma.</t>
    </r>
  </si>
  <si>
    <t>Sí, a veces</t>
  </si>
  <si>
    <t>Hogares en donde las parejas que habitan en estos,  tienen un cuarto sólo para ellas en la vivienda</t>
  </si>
  <si>
    <t>Hogares que no utilizan combustible</t>
  </si>
  <si>
    <t>Hogares que utiliza algún combustible</t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</si>
  <si>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>Es la suma del total de hogares que utiliza algún combustible para cocinar y calentar sus alimentos.</t>
    </r>
  </si>
  <si>
    <t>De una planta particular</t>
  </si>
  <si>
    <t>Tipo de combustible</t>
  </si>
  <si>
    <t>Otra instalación (especificar)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</si>
  <si>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Se refiere al total de hogares de la Ciudad de México que reportó tener un cuarto de baño. </t>
    </r>
  </si>
  <si>
    <r>
      <t>Baño 1</t>
    </r>
    <r>
      <rPr>
        <b/>
        <vertAlign val="superscript"/>
        <sz val="10"/>
        <color theme="1"/>
        <rFont val="Source Sans Pro"/>
        <family val="2"/>
      </rPr>
      <t>1</t>
    </r>
  </si>
  <si>
    <r>
      <t>Baño 2</t>
    </r>
    <r>
      <rPr>
        <b/>
        <vertAlign val="superscript"/>
        <sz val="10"/>
        <color theme="1"/>
        <rFont val="Source Sans Pro"/>
        <family val="2"/>
      </rPr>
      <t>2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</si>
  <si>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>Se refiere al total de hogares de la Ciudad de México que reportó tener dos cuartos de baño.</t>
    </r>
  </si>
  <si>
    <t xml:space="preserve">Materiales adecuados </t>
  </si>
  <si>
    <t>Acabados inadecuados</t>
  </si>
  <si>
    <t>Acabados adecuados</t>
  </si>
  <si>
    <t xml:space="preserve">Aplanado </t>
  </si>
  <si>
    <t>Cemento rústimo, tabique</t>
  </si>
  <si>
    <t xml:space="preserve">Lámina o madera </t>
  </si>
  <si>
    <t>Servicio de agua adecuado</t>
  </si>
  <si>
    <t>Servicio de agua inadecuado</t>
  </si>
  <si>
    <t xml:space="preserve">Otro servicio de agua </t>
  </si>
  <si>
    <t xml:space="preserve">De 6 a 5 días a la semana </t>
  </si>
  <si>
    <t>De 4 a 3 días a la semana</t>
  </si>
  <si>
    <t>de 2 a 1 día a la semana</t>
  </si>
  <si>
    <t>Frecuencia adecuada</t>
  </si>
  <si>
    <t>Frecuencia inadecuada</t>
  </si>
  <si>
    <t>Conección de drenaje adecuado</t>
  </si>
  <si>
    <t>Conección de drenaje inadecuado</t>
  </si>
  <si>
    <t>Materiales adecuados</t>
  </si>
  <si>
    <t>Materiales inadecuados</t>
  </si>
  <si>
    <t>Lámina metálica o de asbesto, lámina de cartón</t>
  </si>
  <si>
    <t>Cada 1 o 2 meses</t>
  </si>
  <si>
    <t>Una tubería que va dar a una barranca, río, lago o mar</t>
  </si>
  <si>
    <t>Otro</t>
  </si>
  <si>
    <t>Está intestada o en litigio</t>
  </si>
  <si>
    <t>Calentador o boiler de gas u otro combustible</t>
  </si>
  <si>
    <t xml:space="preserve">Concreto o cemento; piedra o cantera </t>
  </si>
  <si>
    <t>Madera o tejamanil; multipanel o panel u otro material</t>
  </si>
  <si>
    <t xml:space="preserve">Teja, terrado con viguería </t>
  </si>
  <si>
    <t>Lámina metálica o de asbesto, de fibrocemento ondulado, lámina de cartón</t>
  </si>
  <si>
    <t>Material de desecho, carrizo, bambú o palma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</si>
  <si>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Se refiere a madera o tejamanil; multipanel o panel; material de desecho; adobe; embarro o bajareque; carrizo, bambú o palma. </t>
    </r>
  </si>
  <si>
    <t>Vigueta de acero con tabique, tabicón, madera o tejamanil</t>
  </si>
  <si>
    <r>
      <t>Mosaico o loseta cerámica u otro recubrimiento</t>
    </r>
    <r>
      <rPr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</si>
  <si>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Se refiere a los recubrimientos: linóleum o loseta vinílica, cemento pulido y pintado, alfombra, parquet o madera. </t>
    </r>
  </si>
  <si>
    <r>
      <t>Hogares según tipo de combustible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que utilizan en la vivienda para cocinar y calentar sus alimentos </t>
    </r>
  </si>
  <si>
    <t xml:space="preserve">Otra situación </t>
  </si>
  <si>
    <t xml:space="preserve">De un panel solar u otra fuente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</si>
  <si>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si queman la basura; la tiran al río o lago; la entierran; la tiran en un terreno baldío o calle; la tiran a una barranca o grieta. </t>
    </r>
  </si>
  <si>
    <t xml:space="preserve">SÍ </t>
  </si>
  <si>
    <t>Cuadro 2.15 Hogares según material de las ventanas de su vivienda</t>
  </si>
  <si>
    <t>Cuadro 2.16 Hogares según si se pueden abrir y cerrar las ventanas de su vivienda</t>
  </si>
  <si>
    <t xml:space="preserve">Cuadro 2.17 Hogares según tipo de combustible que utilizan en la vivienda para cocinar y calentar sus alimentos </t>
  </si>
  <si>
    <t xml:space="preserve">Cuadro 2.18 Hogares según condición de adquisición de la vivienda en el que habitan </t>
  </si>
  <si>
    <t>Cuadro 2.19 Hogares según tipo de servicio de agua en la vivienda</t>
  </si>
  <si>
    <t>Cuadro 2.20 Hogares según cada cuándo les llega el agua a su vivienda</t>
  </si>
  <si>
    <t>Cuadro 2.21 Hogares según a dónde tienen conectado el drenaje o desagüe de su vivienda</t>
  </si>
  <si>
    <t>Cuadro 2.22 Hogares según número de cuartos de baño en su vivienda</t>
  </si>
  <si>
    <t>Cuadro 2.23 Hogares según instalaciones que posee cada uno de los baños de su vivienda</t>
  </si>
  <si>
    <t>Cuadro 2.24 Hogares según de dónde obtienen la luz eléctrica en su vivienda</t>
  </si>
  <si>
    <t>Cuadro 2.25 Hogares según que hacen con la basura de su vivienda</t>
  </si>
  <si>
    <t>Cuadro 2.26 Hogares según cada cuándo recogen la basura del contenedor, o pasa el carrito o camión a recogerla en su vivienda</t>
  </si>
  <si>
    <t>Cuadro 2.27 Hogares según si tienen las siguientes instalaciones en su 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</si>
</sst>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sz val="11"/>
      <color theme="1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b/>
      <vertAlign val="superscript"/>
      <sz val="10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b/>
      <vertAlign val="superscript"/>
      <sz val="10"/>
      <name val="Source Sans Pro"/>
      <family val="2"/>
    </font>
    <font>
      <b/>
      <sz val="10"/>
      <color theme="0" tint="-0.499984740745262"/>
      <name val="Source Sans Pro"/>
      <family val="2"/>
    </font>
    <font>
      <b/>
      <sz val="11"/>
      <color theme="0"/>
      <name val="Source Sans Pro"/>
      <family val="2"/>
    </font>
    <font>
      <vertAlign val="superscript"/>
      <sz val="10"/>
      <color theme="1"/>
      <name val="Source Sans Pro"/>
      <family val="2"/>
    </font>
    <font>
      <b/>
      <sz val="10"/>
      <color rgb="FFFF0000"/>
      <name val="Source Sans Pro"/>
      <family val="2"/>
    </font>
    <font>
      <sz val="10"/>
      <color rgb="FFFF0000"/>
      <name val="Source Sans Pro"/>
      <family val="2"/>
    </font>
    <font>
      <vertAlign val="superscript"/>
      <sz val="12"/>
      <color theme="1"/>
      <name val="Source Sans Pro"/>
      <family val="2"/>
    </font>
    <font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1" tint="0.34998626667073579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6">
    <xf numFmtId="0" fontId="0" fillId="0" borderId="0" xfId="0"/>
    <xf numFmtId="0" fontId="1" fillId="2" borderId="0" xfId="0" applyFont="1" applyFill="1"/>
    <xf numFmtId="0" fontId="3" fillId="2" borderId="3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3" fontId="5" fillId="2" borderId="0" xfId="0" applyNumberFormat="1" applyFont="1" applyFill="1"/>
    <xf numFmtId="2" fontId="5" fillId="2" borderId="0" xfId="0" applyNumberFormat="1" applyFont="1" applyFill="1"/>
    <xf numFmtId="0" fontId="3" fillId="2" borderId="2" xfId="0" applyFont="1" applyFill="1" applyBorder="1"/>
    <xf numFmtId="3" fontId="3" fillId="2" borderId="2" xfId="0" applyNumberFormat="1" applyFont="1" applyFill="1" applyBorder="1"/>
    <xf numFmtId="1" fontId="3" fillId="2" borderId="2" xfId="0" applyNumberFormat="1" applyFont="1" applyFill="1" applyBorder="1"/>
    <xf numFmtId="0" fontId="5" fillId="2" borderId="0" xfId="0" applyFont="1" applyFill="1" applyAlignment="1">
      <alignment horizontal="left"/>
    </xf>
    <xf numFmtId="3" fontId="5" fillId="2" borderId="0" xfId="0" applyNumberFormat="1" applyFont="1" applyFill="1" applyAlignment="1">
      <alignment horizontal="right"/>
    </xf>
    <xf numFmtId="2" fontId="5" fillId="2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0" fontId="3" fillId="2" borderId="2" xfId="0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" fontId="3" fillId="2" borderId="2" xfId="0" applyNumberFormat="1" applyFont="1" applyFill="1" applyBorder="1" applyAlignment="1">
      <alignment horizontal="right"/>
    </xf>
    <xf numFmtId="0" fontId="3" fillId="2" borderId="7" xfId="0" applyFont="1" applyFill="1" applyBorder="1"/>
    <xf numFmtId="3" fontId="3" fillId="2" borderId="7" xfId="0" applyNumberFormat="1" applyFont="1" applyFill="1" applyBorder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/>
    <xf numFmtId="0" fontId="11" fillId="2" borderId="0" xfId="0" applyFont="1" applyFill="1"/>
    <xf numFmtId="3" fontId="11" fillId="2" borderId="0" xfId="0" applyNumberFormat="1" applyFont="1" applyFill="1"/>
    <xf numFmtId="2" fontId="11" fillId="2" borderId="0" xfId="0" applyNumberFormat="1" applyFont="1" applyFill="1"/>
    <xf numFmtId="0" fontId="12" fillId="2" borderId="2" xfId="0" applyFont="1" applyFill="1" applyBorder="1"/>
    <xf numFmtId="3" fontId="12" fillId="2" borderId="2" xfId="0" applyNumberFormat="1" applyFont="1" applyFill="1" applyBorder="1"/>
    <xf numFmtId="1" fontId="12" fillId="2" borderId="2" xfId="0" applyNumberFormat="1" applyFont="1" applyFill="1" applyBorder="1"/>
    <xf numFmtId="1" fontId="3" fillId="2" borderId="7" xfId="0" applyNumberFormat="1" applyFont="1" applyFill="1" applyBorder="1"/>
    <xf numFmtId="0" fontId="5" fillId="2" borderId="4" xfId="0" applyFont="1" applyFill="1" applyBorder="1"/>
    <xf numFmtId="4" fontId="5" fillId="2" borderId="4" xfId="0" applyNumberFormat="1" applyFont="1" applyFill="1" applyBorder="1"/>
    <xf numFmtId="0" fontId="5" fillId="2" borderId="0" xfId="0" applyFont="1" applyFill="1" applyAlignment="1">
      <alignment horizontal="left" indent="1"/>
    </xf>
    <xf numFmtId="0" fontId="5" fillId="2" borderId="1" xfId="0" applyFont="1" applyFill="1" applyBorder="1" applyAlignment="1">
      <alignment horizontal="left" indent="1"/>
    </xf>
    <xf numFmtId="3" fontId="5" fillId="2" borderId="1" xfId="0" applyNumberFormat="1" applyFont="1" applyFill="1" applyBorder="1"/>
    <xf numFmtId="4" fontId="5" fillId="2" borderId="1" xfId="0" applyNumberFormat="1" applyFont="1" applyFill="1" applyBorder="1"/>
    <xf numFmtId="0" fontId="3" fillId="2" borderId="0" xfId="0" applyFont="1" applyFill="1" applyAlignment="1">
      <alignment horizontal="left"/>
    </xf>
    <xf numFmtId="3" fontId="3" fillId="2" borderId="0" xfId="0" applyNumberFormat="1" applyFont="1" applyFill="1"/>
    <xf numFmtId="0" fontId="3" fillId="2" borderId="7" xfId="0" applyFont="1" applyFill="1" applyBorder="1" applyAlignment="1">
      <alignment horizontal="left"/>
    </xf>
    <xf numFmtId="0" fontId="3" fillId="2" borderId="0" xfId="0" applyFont="1" applyFill="1"/>
    <xf numFmtId="165" fontId="5" fillId="2" borderId="0" xfId="0" applyNumberFormat="1" applyFont="1" applyFill="1"/>
    <xf numFmtId="0" fontId="7" fillId="2" borderId="0" xfId="0" applyFont="1" applyFill="1" applyAlignment="1">
      <alignment horizontal="left" vertical="center"/>
    </xf>
    <xf numFmtId="164" fontId="5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 applyAlignment="1"/>
    <xf numFmtId="165" fontId="3" fillId="2" borderId="0" xfId="0" applyNumberFormat="1" applyFont="1" applyFill="1"/>
    <xf numFmtId="0" fontId="14" fillId="2" borderId="0" xfId="0" applyFont="1" applyFill="1" applyAlignment="1">
      <alignment vertical="center"/>
    </xf>
    <xf numFmtId="0" fontId="6" fillId="2" borderId="0" xfId="0" applyFont="1" applyFill="1"/>
    <xf numFmtId="0" fontId="15" fillId="3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justify" vertical="justify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/>
    <xf numFmtId="165" fontId="3" fillId="2" borderId="2" xfId="0" applyNumberFormat="1" applyFont="1" applyFill="1" applyBorder="1"/>
    <xf numFmtId="0" fontId="7" fillId="2" borderId="0" xfId="0" applyFont="1" applyFill="1" applyAlignment="1">
      <alignment horizontal="justify" vertical="center"/>
    </xf>
    <xf numFmtId="2" fontId="3" fillId="2" borderId="2" xfId="0" applyNumberFormat="1" applyFont="1" applyFill="1" applyBorder="1"/>
    <xf numFmtId="0" fontId="15" fillId="3" borderId="6" xfId="0" applyFont="1" applyFill="1" applyBorder="1" applyAlignment="1">
      <alignment horizontal="center" vertical="center" wrapText="1"/>
    </xf>
    <xf numFmtId="0" fontId="5" fillId="0" borderId="0" xfId="0" applyFont="1"/>
    <xf numFmtId="0" fontId="17" fillId="2" borderId="0" xfId="0" applyFont="1" applyFill="1"/>
    <xf numFmtId="2" fontId="3" fillId="2" borderId="0" xfId="0" applyNumberFormat="1" applyFont="1" applyFill="1"/>
    <xf numFmtId="2" fontId="5" fillId="2" borderId="7" xfId="0" applyNumberFormat="1" applyFont="1" applyFill="1" applyBorder="1"/>
    <xf numFmtId="0" fontId="18" fillId="2" borderId="0" xfId="0" applyFont="1" applyFill="1"/>
    <xf numFmtId="0" fontId="15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3" fillId="2" borderId="9" xfId="0" applyFont="1" applyFill="1" applyBorder="1"/>
    <xf numFmtId="3" fontId="3" fillId="2" borderId="9" xfId="0" applyNumberFormat="1" applyFont="1" applyFill="1" applyBorder="1"/>
    <xf numFmtId="2" fontId="3" fillId="2" borderId="7" xfId="0" applyNumberFormat="1" applyFont="1" applyFill="1" applyBorder="1"/>
    <xf numFmtId="0" fontId="5" fillId="2" borderId="0" xfId="1" applyFont="1" applyFill="1" applyAlignment="1">
      <alignment wrapText="1"/>
    </xf>
    <xf numFmtId="164" fontId="3" fillId="2" borderId="7" xfId="0" applyNumberFormat="1" applyFont="1" applyFill="1" applyBorder="1"/>
    <xf numFmtId="0" fontId="5" fillId="2" borderId="3" xfId="0" applyFont="1" applyFill="1" applyBorder="1" applyAlignment="1">
      <alignment horizontal="justify" vertical="justify"/>
    </xf>
    <xf numFmtId="0" fontId="5" fillId="2" borderId="0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center"/>
    </xf>
    <xf numFmtId="2" fontId="5" fillId="2" borderId="8" xfId="0" applyNumberFormat="1" applyFont="1" applyFill="1" applyBorder="1"/>
    <xf numFmtId="0" fontId="20" fillId="3" borderId="6" xfId="0" applyFont="1" applyFill="1" applyBorder="1" applyAlignment="1">
      <alignment horizontal="right" vertical="center" wrapText="1"/>
    </xf>
    <xf numFmtId="0" fontId="20" fillId="3" borderId="4" xfId="0" applyFont="1" applyFill="1" applyBorder="1" applyAlignment="1">
      <alignment horizontal="right" vertical="center"/>
    </xf>
    <xf numFmtId="0" fontId="5" fillId="2" borderId="1" xfId="0" applyFont="1" applyFill="1" applyBorder="1" applyAlignment="1"/>
    <xf numFmtId="0" fontId="5" fillId="2" borderId="0" xfId="1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justify" vertical="justify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 vertical="justify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 applyBorder="1" applyAlignment="1">
      <alignment horizontal="justify" vertical="center"/>
    </xf>
    <xf numFmtId="0" fontId="7" fillId="2" borderId="3" xfId="0" applyFont="1" applyFill="1" applyBorder="1" applyAlignment="1">
      <alignment horizontal="justify" vertical="center"/>
    </xf>
    <xf numFmtId="0" fontId="7" fillId="2" borderId="0" xfId="0" applyFont="1" applyFill="1" applyBorder="1" applyAlignment="1">
      <alignment horizontal="justify" vertical="justify"/>
    </xf>
    <xf numFmtId="0" fontId="7" fillId="0" borderId="0" xfId="0" applyFont="1" applyAlignment="1">
      <alignment horizontal="justify" vertical="center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justify" vertical="justify"/>
    </xf>
    <xf numFmtId="0" fontId="15" fillId="3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textRotation="90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justify" vertical="justify"/>
    </xf>
    <xf numFmtId="0" fontId="2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 vertical="justify" wrapText="1"/>
    </xf>
    <xf numFmtId="0" fontId="15" fillId="3" borderId="4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B2833"/>
      <color rgb="FF009288"/>
      <color rgb="FFFCA800"/>
      <color rgb="FFAE8156"/>
      <color rgb="FF0F4C42"/>
      <color rgb="FF1E67AD"/>
      <color rgb="FF898D8D"/>
      <color rgb="FFF65545"/>
      <color rgb="FFEC95C5"/>
      <color rgb="FF7343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485775</xdr:colOff>
      <xdr:row>0</xdr:row>
      <xdr:rowOff>0</xdr:rowOff>
    </xdr:from>
    <xdr:to>
      <xdr:col>6</xdr:col>
      <xdr:colOff>3175</xdr:colOff>
      <xdr:row>5</xdr:row>
      <xdr:rowOff>35213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62175" y="0"/>
          <a:ext cx="2079625" cy="8702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0</xdr:rowOff>
    </xdr:from>
    <xdr:to>
      <xdr:col>2</xdr:col>
      <xdr:colOff>374650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5375" y="0"/>
          <a:ext cx="2079625" cy="8702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0</xdr:rowOff>
    </xdr:from>
    <xdr:to>
      <xdr:col>2</xdr:col>
      <xdr:colOff>615950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676400" y="0"/>
          <a:ext cx="2200275" cy="8448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0</xdr:rowOff>
    </xdr:from>
    <xdr:to>
      <xdr:col>2</xdr:col>
      <xdr:colOff>581025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6800" y="0"/>
          <a:ext cx="2079625" cy="8702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898525</xdr:colOff>
      <xdr:row>0</xdr:row>
      <xdr:rowOff>0</xdr:rowOff>
    </xdr:from>
    <xdr:to>
      <xdr:col>2</xdr:col>
      <xdr:colOff>596900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5375" y="0"/>
          <a:ext cx="2200275" cy="84483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923925</xdr:colOff>
      <xdr:row>0</xdr:row>
      <xdr:rowOff>0</xdr:rowOff>
    </xdr:from>
    <xdr:to>
      <xdr:col>2</xdr:col>
      <xdr:colOff>619125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20775" y="0"/>
          <a:ext cx="2200275" cy="84483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933450</xdr:colOff>
      <xdr:row>0</xdr:row>
      <xdr:rowOff>0</xdr:rowOff>
    </xdr:from>
    <xdr:to>
      <xdr:col>2</xdr:col>
      <xdr:colOff>638175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30300" y="0"/>
          <a:ext cx="2200275" cy="84483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1343025</xdr:colOff>
      <xdr:row>0</xdr:row>
      <xdr:rowOff>0</xdr:rowOff>
    </xdr:from>
    <xdr:to>
      <xdr:col>2</xdr:col>
      <xdr:colOff>250825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27175" y="0"/>
          <a:ext cx="2089150" cy="84483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901700</xdr:colOff>
      <xdr:row>0</xdr:row>
      <xdr:rowOff>0</xdr:rowOff>
    </xdr:from>
    <xdr:to>
      <xdr:col>2</xdr:col>
      <xdr:colOff>600075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85850" y="0"/>
          <a:ext cx="2200275" cy="84483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1317625</xdr:colOff>
      <xdr:row>0</xdr:row>
      <xdr:rowOff>0</xdr:rowOff>
    </xdr:from>
    <xdr:to>
      <xdr:col>2</xdr:col>
      <xdr:colOff>180975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14475" y="0"/>
          <a:ext cx="2197100" cy="841663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904875</xdr:colOff>
      <xdr:row>0</xdr:row>
      <xdr:rowOff>0</xdr:rowOff>
    </xdr:from>
    <xdr:to>
      <xdr:col>2</xdr:col>
      <xdr:colOff>603250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85850" y="0"/>
          <a:ext cx="2079625" cy="870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1263650</xdr:colOff>
      <xdr:row>0</xdr:row>
      <xdr:rowOff>0</xdr:rowOff>
    </xdr:from>
    <xdr:to>
      <xdr:col>2</xdr:col>
      <xdr:colOff>309298</xdr:colOff>
      <xdr:row>4</xdr:row>
      <xdr:rowOff>76488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47800" y="0"/>
          <a:ext cx="2239698" cy="838488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1476375</xdr:colOff>
      <xdr:row>0</xdr:row>
      <xdr:rowOff>0</xdr:rowOff>
    </xdr:from>
    <xdr:to>
      <xdr:col>1</xdr:col>
      <xdr:colOff>3508375</xdr:colOff>
      <xdr:row>4</xdr:row>
      <xdr:rowOff>82838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239000" y="0"/>
          <a:ext cx="2032000" cy="87023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698500</xdr:colOff>
      <xdr:row>0</xdr:row>
      <xdr:rowOff>0</xdr:rowOff>
    </xdr:from>
    <xdr:to>
      <xdr:col>2</xdr:col>
      <xdr:colOff>714375</xdr:colOff>
      <xdr:row>4</xdr:row>
      <xdr:rowOff>79663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82650" y="0"/>
          <a:ext cx="2168525" cy="841663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0</xdr:rowOff>
    </xdr:from>
    <xdr:to>
      <xdr:col>2</xdr:col>
      <xdr:colOff>273050</xdr:colOff>
      <xdr:row>4</xdr:row>
      <xdr:rowOff>79663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038850" y="0"/>
          <a:ext cx="2092325" cy="867063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0</xdr:row>
      <xdr:rowOff>0</xdr:rowOff>
    </xdr:from>
    <xdr:to>
      <xdr:col>3</xdr:col>
      <xdr:colOff>276225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0900" y="0"/>
          <a:ext cx="2193925" cy="844838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0</xdr:rowOff>
    </xdr:from>
    <xdr:to>
      <xdr:col>4</xdr:col>
      <xdr:colOff>581025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882900" y="0"/>
          <a:ext cx="2162175" cy="838488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889000</xdr:colOff>
      <xdr:row>0</xdr:row>
      <xdr:rowOff>0</xdr:rowOff>
    </xdr:from>
    <xdr:to>
      <xdr:col>2</xdr:col>
      <xdr:colOff>663575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79500" y="0"/>
          <a:ext cx="2270125" cy="844838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819150</xdr:colOff>
      <xdr:row>0</xdr:row>
      <xdr:rowOff>0</xdr:rowOff>
    </xdr:from>
    <xdr:to>
      <xdr:col>2</xdr:col>
      <xdr:colOff>742950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03300" y="0"/>
          <a:ext cx="2266950" cy="841663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882650</xdr:colOff>
      <xdr:row>0</xdr:row>
      <xdr:rowOff>0</xdr:rowOff>
    </xdr:from>
    <xdr:to>
      <xdr:col>2</xdr:col>
      <xdr:colOff>660400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6800" y="0"/>
          <a:ext cx="2279650" cy="841663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2472972</xdr:colOff>
      <xdr:row>0</xdr:row>
      <xdr:rowOff>0</xdr:rowOff>
    </xdr:from>
    <xdr:to>
      <xdr:col>4</xdr:col>
      <xdr:colOff>322439</xdr:colOff>
      <xdr:row>4</xdr:row>
      <xdr:rowOff>80016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63472" y="0"/>
          <a:ext cx="2146300" cy="8420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1262067</xdr:colOff>
      <xdr:row>0</xdr:row>
      <xdr:rowOff>0</xdr:rowOff>
    </xdr:from>
    <xdr:to>
      <xdr:col>2</xdr:col>
      <xdr:colOff>269879</xdr:colOff>
      <xdr:row>4</xdr:row>
      <xdr:rowOff>76488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44630" y="0"/>
          <a:ext cx="2198687" cy="8384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1244594</xdr:colOff>
      <xdr:row>0</xdr:row>
      <xdr:rowOff>0</xdr:rowOff>
    </xdr:from>
    <xdr:to>
      <xdr:col>2</xdr:col>
      <xdr:colOff>252406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43032" y="0"/>
          <a:ext cx="2198687" cy="8384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898525</xdr:colOff>
      <xdr:row>0</xdr:row>
      <xdr:rowOff>0</xdr:rowOff>
    </xdr:from>
    <xdr:to>
      <xdr:col>2</xdr:col>
      <xdr:colOff>474980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5375" y="0"/>
          <a:ext cx="219900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0</xdr:rowOff>
    </xdr:from>
    <xdr:to>
      <xdr:col>2</xdr:col>
      <xdr:colOff>584200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66800" y="0"/>
          <a:ext cx="2079625" cy="8702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895350</xdr:colOff>
      <xdr:row>0</xdr:row>
      <xdr:rowOff>0</xdr:rowOff>
    </xdr:from>
    <xdr:to>
      <xdr:col>2</xdr:col>
      <xdr:colOff>596900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76325" y="0"/>
          <a:ext cx="2079625" cy="8702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908050</xdr:colOff>
      <xdr:row>0</xdr:row>
      <xdr:rowOff>0</xdr:rowOff>
    </xdr:from>
    <xdr:to>
      <xdr:col>2</xdr:col>
      <xdr:colOff>606425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92200" y="0"/>
          <a:ext cx="220027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0</xdr:row>
      <xdr:rowOff>0</xdr:rowOff>
    </xdr:from>
    <xdr:to>
      <xdr:col>1</xdr:col>
      <xdr:colOff>3994150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974850" y="0"/>
          <a:ext cx="2203450" cy="841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6"/>
  <sheetViews>
    <sheetView tabSelected="1" workbookViewId="0"/>
  </sheetViews>
  <sheetFormatPr baseColWidth="10" defaultColWidth="0" defaultRowHeight="12.5" x14ac:dyDescent="0.25"/>
  <cols>
    <col min="1" max="1" width="2.6328125" style="4" customWidth="1"/>
    <col min="2" max="9" width="12.7265625" style="4" customWidth="1"/>
    <col min="10" max="10" width="2.1796875" style="4" customWidth="1"/>
    <col min="11" max="14" width="11.453125" style="4" hidden="1" customWidth="1"/>
    <col min="15" max="15" width="0" style="4" hidden="1" customWidth="1"/>
    <col min="16" max="16384" width="11.54296875" style="4" hidden="1"/>
  </cols>
  <sheetData>
    <row r="1" spans="2:31" ht="15" customHeight="1" x14ac:dyDescent="0.25"/>
    <row r="6" spans="2:31" ht="15" customHeight="1" x14ac:dyDescent="0.25">
      <c r="B6" s="76" t="s">
        <v>167</v>
      </c>
      <c r="C6" s="76"/>
      <c r="D6" s="76"/>
      <c r="E6" s="76"/>
      <c r="F6" s="76"/>
      <c r="G6" s="76"/>
      <c r="H6" s="76"/>
      <c r="I6" s="76"/>
      <c r="J6" s="3"/>
    </row>
    <row r="7" spans="2:31" ht="15" customHeight="1" x14ac:dyDescent="0.25">
      <c r="B7" s="77"/>
      <c r="C7" s="77"/>
      <c r="D7" s="77"/>
      <c r="E7" s="77"/>
      <c r="F7" s="77"/>
      <c r="G7" s="77"/>
      <c r="H7" s="77"/>
      <c r="I7" s="77"/>
      <c r="J7" s="3"/>
    </row>
    <row r="8" spans="2:31" ht="15" customHeight="1" x14ac:dyDescent="0.25">
      <c r="B8" s="78" t="s">
        <v>0</v>
      </c>
      <c r="C8" s="78"/>
      <c r="D8" s="78"/>
      <c r="E8" s="78"/>
      <c r="F8" s="78"/>
      <c r="G8" s="78"/>
      <c r="H8" s="78"/>
      <c r="I8" s="78"/>
      <c r="J8" s="3"/>
      <c r="K8" s="44"/>
      <c r="L8" s="44"/>
      <c r="M8" s="44"/>
      <c r="N8" s="44"/>
      <c r="O8" s="44"/>
    </row>
    <row r="9" spans="2:31" ht="15" customHeight="1" x14ac:dyDescent="0.25">
      <c r="B9" s="2"/>
      <c r="C9" s="2"/>
      <c r="D9" s="2"/>
      <c r="E9" s="2"/>
      <c r="F9" s="2"/>
      <c r="G9" s="2"/>
      <c r="H9" s="2"/>
      <c r="I9" s="2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2:31" ht="15.75" customHeight="1" x14ac:dyDescent="0.25">
      <c r="B10" s="75" t="s">
        <v>136</v>
      </c>
      <c r="C10" s="75"/>
      <c r="D10" s="75"/>
      <c r="E10" s="75"/>
      <c r="F10" s="75"/>
      <c r="G10" s="75"/>
      <c r="H10" s="75"/>
      <c r="I10" s="75"/>
    </row>
    <row r="11" spans="2:31" ht="15.75" customHeight="1" x14ac:dyDescent="0.25">
      <c r="B11" s="75" t="s">
        <v>137</v>
      </c>
      <c r="C11" s="75"/>
      <c r="D11" s="75"/>
      <c r="E11" s="75"/>
      <c r="F11" s="75"/>
      <c r="G11" s="75"/>
      <c r="H11" s="75"/>
      <c r="I11" s="75"/>
    </row>
    <row r="12" spans="2:31" ht="15.75" customHeight="1" x14ac:dyDescent="0.25">
      <c r="B12" s="75" t="s">
        <v>138</v>
      </c>
      <c r="C12" s="75"/>
      <c r="D12" s="75"/>
      <c r="E12" s="75"/>
      <c r="F12" s="75"/>
      <c r="G12" s="75"/>
      <c r="H12" s="75"/>
      <c r="I12" s="75"/>
    </row>
    <row r="13" spans="2:31" ht="15.75" customHeight="1" x14ac:dyDescent="0.25">
      <c r="B13" s="75" t="s">
        <v>166</v>
      </c>
      <c r="C13" s="75"/>
      <c r="D13" s="75"/>
      <c r="E13" s="75"/>
      <c r="F13" s="75"/>
      <c r="G13" s="75"/>
      <c r="H13" s="75"/>
      <c r="I13" s="75"/>
    </row>
    <row r="14" spans="2:31" ht="15.75" customHeight="1" x14ac:dyDescent="0.25">
      <c r="B14" s="75" t="s">
        <v>144</v>
      </c>
      <c r="C14" s="75"/>
      <c r="D14" s="75"/>
      <c r="E14" s="75"/>
      <c r="F14" s="75"/>
      <c r="G14" s="75"/>
      <c r="H14" s="75"/>
      <c r="I14" s="75"/>
    </row>
    <row r="15" spans="2:31" ht="15.75" customHeight="1" x14ac:dyDescent="0.25">
      <c r="B15" s="75" t="s">
        <v>139</v>
      </c>
      <c r="C15" s="75"/>
      <c r="D15" s="75"/>
      <c r="E15" s="75"/>
      <c r="F15" s="75"/>
      <c r="G15" s="75"/>
      <c r="H15" s="75"/>
      <c r="I15" s="75"/>
    </row>
    <row r="16" spans="2:31" ht="15.75" customHeight="1" x14ac:dyDescent="0.25">
      <c r="B16" s="75" t="s">
        <v>140</v>
      </c>
      <c r="C16" s="75"/>
      <c r="D16" s="75"/>
      <c r="E16" s="75"/>
      <c r="F16" s="75"/>
      <c r="G16" s="75"/>
      <c r="H16" s="75"/>
      <c r="I16" s="75"/>
    </row>
    <row r="17" spans="2:9" ht="15.75" customHeight="1" x14ac:dyDescent="0.25">
      <c r="B17" s="75" t="s">
        <v>145</v>
      </c>
      <c r="C17" s="75"/>
      <c r="D17" s="75"/>
      <c r="E17" s="75"/>
      <c r="F17" s="75"/>
      <c r="G17" s="75"/>
      <c r="H17" s="75"/>
      <c r="I17" s="75"/>
    </row>
    <row r="18" spans="2:9" ht="15.75" customHeight="1" x14ac:dyDescent="0.25">
      <c r="B18" s="75" t="s">
        <v>141</v>
      </c>
      <c r="C18" s="75"/>
      <c r="D18" s="75"/>
      <c r="E18" s="75"/>
      <c r="F18" s="75"/>
      <c r="G18" s="75"/>
      <c r="H18" s="75"/>
      <c r="I18" s="75"/>
    </row>
    <row r="19" spans="2:9" ht="15.75" customHeight="1" x14ac:dyDescent="0.25">
      <c r="B19" s="75" t="s">
        <v>142</v>
      </c>
      <c r="C19" s="75"/>
      <c r="D19" s="75"/>
      <c r="E19" s="75"/>
      <c r="F19" s="75"/>
      <c r="G19" s="75"/>
      <c r="H19" s="75"/>
      <c r="I19" s="75"/>
    </row>
    <row r="20" spans="2:9" ht="15.75" customHeight="1" x14ac:dyDescent="0.25">
      <c r="B20" s="75" t="s">
        <v>143</v>
      </c>
      <c r="C20" s="75"/>
      <c r="D20" s="75"/>
      <c r="E20" s="75"/>
      <c r="F20" s="75"/>
      <c r="G20" s="75"/>
      <c r="H20" s="75"/>
      <c r="I20" s="75"/>
    </row>
    <row r="21" spans="2:9" ht="15.75" customHeight="1" x14ac:dyDescent="0.25">
      <c r="B21" s="75" t="s">
        <v>162</v>
      </c>
      <c r="C21" s="75"/>
      <c r="D21" s="75"/>
      <c r="E21" s="75"/>
      <c r="F21" s="75"/>
      <c r="G21" s="75"/>
      <c r="H21" s="75"/>
      <c r="I21" s="75"/>
    </row>
    <row r="22" spans="2:9" ht="15.75" customHeight="1" x14ac:dyDescent="0.25">
      <c r="B22" s="75" t="s">
        <v>154</v>
      </c>
      <c r="C22" s="75"/>
      <c r="D22" s="75"/>
      <c r="E22" s="75"/>
      <c r="F22" s="75"/>
      <c r="G22" s="75"/>
      <c r="H22" s="75"/>
      <c r="I22" s="75"/>
    </row>
    <row r="23" spans="2:9" ht="15.75" customHeight="1" x14ac:dyDescent="0.25">
      <c r="B23" s="75" t="s">
        <v>155</v>
      </c>
      <c r="C23" s="75"/>
      <c r="D23" s="75"/>
      <c r="E23" s="75"/>
      <c r="F23" s="75"/>
      <c r="G23" s="75"/>
      <c r="H23" s="75"/>
      <c r="I23" s="75"/>
    </row>
    <row r="24" spans="2:9" ht="15.75" customHeight="1" x14ac:dyDescent="0.25">
      <c r="B24" s="75" t="s">
        <v>219</v>
      </c>
      <c r="C24" s="75"/>
      <c r="D24" s="75"/>
      <c r="E24" s="75"/>
      <c r="F24" s="75"/>
      <c r="G24" s="75"/>
      <c r="H24" s="75"/>
      <c r="I24" s="75"/>
    </row>
    <row r="25" spans="2:9" ht="15.75" customHeight="1" x14ac:dyDescent="0.25">
      <c r="B25" s="75" t="s">
        <v>220</v>
      </c>
      <c r="C25" s="75"/>
      <c r="D25" s="75"/>
      <c r="E25" s="75"/>
      <c r="F25" s="75"/>
      <c r="G25" s="75"/>
      <c r="H25" s="75"/>
      <c r="I25" s="75"/>
    </row>
    <row r="26" spans="2:9" ht="15.75" customHeight="1" x14ac:dyDescent="0.25">
      <c r="B26" s="75" t="s">
        <v>221</v>
      </c>
      <c r="C26" s="75"/>
      <c r="D26" s="75"/>
      <c r="E26" s="75"/>
      <c r="F26" s="75"/>
      <c r="G26" s="75"/>
      <c r="H26" s="75"/>
      <c r="I26" s="75"/>
    </row>
    <row r="27" spans="2:9" ht="15.75" customHeight="1" x14ac:dyDescent="0.25">
      <c r="B27" s="75" t="s">
        <v>222</v>
      </c>
      <c r="C27" s="75"/>
      <c r="D27" s="75"/>
      <c r="E27" s="75"/>
      <c r="F27" s="75"/>
      <c r="G27" s="75"/>
      <c r="H27" s="75"/>
      <c r="I27" s="75"/>
    </row>
    <row r="28" spans="2:9" ht="15.75" customHeight="1" x14ac:dyDescent="0.25">
      <c r="B28" s="75" t="s">
        <v>223</v>
      </c>
      <c r="C28" s="75"/>
      <c r="D28" s="75"/>
      <c r="E28" s="75"/>
      <c r="F28" s="75"/>
      <c r="G28" s="75"/>
      <c r="H28" s="75"/>
      <c r="I28" s="75"/>
    </row>
    <row r="29" spans="2:9" ht="15.75" customHeight="1" x14ac:dyDescent="0.25">
      <c r="B29" s="75" t="s">
        <v>224</v>
      </c>
      <c r="C29" s="75"/>
      <c r="D29" s="75"/>
      <c r="E29" s="75"/>
      <c r="F29" s="75"/>
      <c r="G29" s="75"/>
      <c r="H29" s="75"/>
      <c r="I29" s="75"/>
    </row>
    <row r="30" spans="2:9" ht="15.75" customHeight="1" x14ac:dyDescent="0.25">
      <c r="B30" s="75" t="s">
        <v>225</v>
      </c>
      <c r="C30" s="75"/>
      <c r="D30" s="75"/>
      <c r="E30" s="75"/>
      <c r="F30" s="75"/>
      <c r="G30" s="75"/>
      <c r="H30" s="75"/>
      <c r="I30" s="75"/>
    </row>
    <row r="31" spans="2:9" ht="15.75" customHeight="1" x14ac:dyDescent="0.25">
      <c r="B31" s="75" t="s">
        <v>226</v>
      </c>
      <c r="C31" s="75"/>
      <c r="D31" s="75"/>
      <c r="E31" s="75"/>
      <c r="F31" s="75"/>
      <c r="G31" s="75"/>
      <c r="H31" s="75"/>
      <c r="I31" s="75"/>
    </row>
    <row r="32" spans="2:9" ht="15.75" customHeight="1" x14ac:dyDescent="0.25">
      <c r="B32" s="75" t="s">
        <v>227</v>
      </c>
      <c r="C32" s="75"/>
      <c r="D32" s="75"/>
      <c r="E32" s="75"/>
      <c r="F32" s="75"/>
      <c r="G32" s="75"/>
      <c r="H32" s="75"/>
      <c r="I32" s="75"/>
    </row>
    <row r="33" spans="2:9" ht="15.75" customHeight="1" x14ac:dyDescent="0.25">
      <c r="B33" s="75" t="s">
        <v>228</v>
      </c>
      <c r="C33" s="75"/>
      <c r="D33" s="75"/>
      <c r="E33" s="75"/>
      <c r="F33" s="75"/>
      <c r="G33" s="75"/>
      <c r="H33" s="75"/>
      <c r="I33" s="75"/>
    </row>
    <row r="34" spans="2:9" ht="15.65" customHeight="1" x14ac:dyDescent="0.25">
      <c r="B34" s="75" t="s">
        <v>229</v>
      </c>
      <c r="C34" s="75"/>
      <c r="D34" s="75"/>
      <c r="E34" s="75"/>
      <c r="F34" s="75"/>
      <c r="G34" s="75"/>
      <c r="H34" s="75"/>
      <c r="I34" s="75"/>
    </row>
    <row r="35" spans="2:9" ht="14.15" customHeight="1" x14ac:dyDescent="0.25">
      <c r="B35" s="75" t="s">
        <v>230</v>
      </c>
      <c r="C35" s="75"/>
      <c r="D35" s="75"/>
      <c r="E35" s="75"/>
      <c r="F35" s="75"/>
      <c r="G35" s="75"/>
      <c r="H35" s="75"/>
      <c r="I35" s="75"/>
    </row>
    <row r="36" spans="2:9" x14ac:dyDescent="0.25">
      <c r="B36" s="75" t="s">
        <v>231</v>
      </c>
      <c r="C36" s="75"/>
      <c r="D36" s="75"/>
      <c r="E36" s="75"/>
      <c r="F36" s="75"/>
      <c r="G36" s="75"/>
      <c r="H36" s="75"/>
      <c r="I36" s="75"/>
    </row>
  </sheetData>
  <mergeCells count="30">
    <mergeCell ref="B6:I6"/>
    <mergeCell ref="B7:I7"/>
    <mergeCell ref="B8:I8"/>
    <mergeCell ref="B34:I34"/>
    <mergeCell ref="B35:I35"/>
    <mergeCell ref="B10:I10"/>
    <mergeCell ref="B11:I11"/>
    <mergeCell ref="B17:I17"/>
    <mergeCell ref="B18:I18"/>
    <mergeCell ref="B19:I19"/>
    <mergeCell ref="B20:I20"/>
    <mergeCell ref="B21:I21"/>
    <mergeCell ref="B12:I12"/>
    <mergeCell ref="B13:I13"/>
    <mergeCell ref="B14:I14"/>
    <mergeCell ref="B15:I15"/>
    <mergeCell ref="B16:I16"/>
    <mergeCell ref="B36:I36"/>
    <mergeCell ref="B25:I25"/>
    <mergeCell ref="B22:I22"/>
    <mergeCell ref="B23:I23"/>
    <mergeCell ref="B24:I24"/>
    <mergeCell ref="B29:I29"/>
    <mergeCell ref="B30:I30"/>
    <mergeCell ref="B31:I31"/>
    <mergeCell ref="B32:I32"/>
    <mergeCell ref="B33:I33"/>
    <mergeCell ref="B26:I26"/>
    <mergeCell ref="B27:I27"/>
    <mergeCell ref="B28:I28"/>
  </mergeCells>
  <hyperlinks>
    <hyperlink ref="B10:D10" location="'Cuadro 2.1'!A1" display="Cuadro 2.1 Hogares según la mayor parte del material de las paredes o muros de su vivienda" xr:uid="{00000000-0004-0000-0000-000000000000}"/>
    <hyperlink ref="B11:D11" location="'Cuadro 2.2'!A1" display="Cuadro 2.2 Hogares según el tipo de acabado en la mayor parte de los muros externos de su vivienda" xr:uid="{00000000-0004-0000-0000-000001000000}"/>
    <hyperlink ref="B12:D12" location="'Cuadro 2.3'!A1" display="Cuadro 2.3 Hogares según el tipo de acabado en la mayor parte de los muros internos de su vivienda" xr:uid="{00000000-0004-0000-0000-000002000000}"/>
    <hyperlink ref="B13:D13" location="'Cuadro 2.4'!A1" display="Cuadro 2.4 Hogares según el tipo inmueble de su vivienda" xr:uid="{00000000-0004-0000-0000-000003000000}"/>
    <hyperlink ref="B14:D14" location="'Cuadro 2.5'!A1" display="Cuadro 2.5 Hogares según si el techo de su vivienda esta impermeabilizado" xr:uid="{00000000-0004-0000-0000-000004000000}"/>
    <hyperlink ref="B15:D15" location="'Cuadro 2.6'!A1" display="Cuadro 2.6 Hogares según si el techo de su vivienda gotea cuando llueve" xr:uid="{00000000-0004-0000-0000-000005000000}"/>
    <hyperlink ref="B16:D16" location="'Cuadro 2.7'!A1" display="Cuadro 2.7 Hogares según si las paredes y techos de su vivienda presenta humedad o filtraciones (salitre)" xr:uid="{00000000-0004-0000-0000-000006000000}"/>
    <hyperlink ref="B17:D17" location="'Cuadro 2.8'!A1" display="Cuadro 2.8  Hogares según la mayor parte de material del techo de su vivienda" xr:uid="{00000000-0004-0000-0000-000007000000}"/>
    <hyperlink ref="B18:D18" location="'Cuadro 2.9'!A1" display="Cuadro 2.9 Hogares según tipo de recubrimiento de la mayor parte de los pisos de su vivienda" xr:uid="{00000000-0004-0000-0000-000008000000}"/>
    <hyperlink ref="B19:D19" location="'Cuadro 2.10'!A1" display="Cuadro 2.10 Hogares según si tienen un cuarto para cocinar en su vivienda" xr:uid="{00000000-0004-0000-0000-000009000000}"/>
    <hyperlink ref="B20:D20" location="'Cuadro 2.11'!A1" display="Cuadro 2.11 Hogares en donde el cuarto donde cocinan, en su vivienda, también duermen " xr:uid="{00000000-0004-0000-0000-00000A000000}"/>
    <hyperlink ref="B21:I21" location="'Cuadro 2.12'!A1" display="Cuadro 2.12 Hogares en donde las parejas tienen un cuarto solo para ellas en su vivienda" xr:uid="{00000000-0004-0000-0000-00000B000000}"/>
    <hyperlink ref="B22:I22" location="'Cuadro 2.13'!A1" display="Cuadro 2.13 Hogares con dormitorios separados para niñas y niños mayores de 10 años y menores de 18 años en su vivienda" xr:uid="{00000000-0004-0000-0000-00000C000000}"/>
    <hyperlink ref="B23:I23" location="'Cuadro 2.14'!A1" display="Cuadro 2.14 Hogares con cama propia, exclusiva para personas mayores de 10 años en su vivienda" xr:uid="{00000000-0004-0000-0000-00000D000000}"/>
    <hyperlink ref="B24:I24" location="'Cuadro 2.15'!A1" display="Cuadro 2.15 Hogares según material de las ventanas de su vivienda" xr:uid="{89E23EA2-8018-4226-AE81-B6352E7D589F}"/>
    <hyperlink ref="B25:I25" location="'Cuadro 2.16'!A1" display="Cuadro 2.16 Hogares según si se pueden abrir y cerrar las ventanas de su vivienda" xr:uid="{E06D1C4F-8F56-4F2F-AA52-FD6C7C93B16E}"/>
    <hyperlink ref="B26:I26" location="'Cuadro 2.17'!A1" display="Cuadro 2.17 Hogares según tipo de combustible que utilizan en la vivienda para cocinar y calentar sus alimentos " xr:uid="{7BE52807-1804-4F65-B869-98271F9E194D}"/>
    <hyperlink ref="B27:I27" location="'Cuadro 2.18'!A1" display="Cuadro 2.18 Hogares según condición de adquisición de la vivienda en el que habitan " xr:uid="{255BC3BE-82D0-4C33-AC0E-91FFC9597436}"/>
    <hyperlink ref="B28:I28" location="'Cuadro 2.19'!A1" display="Cuadro 2.19 Hogares según tipo de servicio de agua en la vivienda" xr:uid="{80681079-2804-4A4D-BCEF-5707ECAADF31}"/>
    <hyperlink ref="B29:I29" location="'Cuadro 2.20'!A1" display="Cuadro 2.20 Hogares según cada cuándo les llega el agua a su vivienda" xr:uid="{60B230EE-5E72-40D8-91B5-789BFAE76361}"/>
    <hyperlink ref="B30:I30" location="'Cuadro 2.21'!A1" display="Cuadro 2.21 Hogares según a dónde tienen conectado el drenaje o desagüe de su vivienda" xr:uid="{EB0A3C6A-F3EF-4927-9BD0-1179EE1B0669}"/>
    <hyperlink ref="B31:I31" location="'Cuadro 2.22'!A1" display="Cuadro 2.22 Hogares según número de cuartos de baño en su vivienda" xr:uid="{3D58B9CA-BD76-433A-B91B-D46929583432}"/>
    <hyperlink ref="B32:I32" location="'Cuadro 2.23'!A1" display="Cuadro 2.23 Hogares según instalaciones que posee cada uno de los baños de su vivienda" xr:uid="{D37E7EAE-6FC6-428C-A4D8-D383EB948AFA}"/>
    <hyperlink ref="B33:I33" location="'Cuadro 2.24'!A1" display="Cuadro 2.24 Hogares según de dónde obtienen la luz eléctrica en su vivienda" xr:uid="{6534BF3B-E140-423B-8CC9-3E2E954CCF0D}"/>
    <hyperlink ref="B34:I34" location="'Cuadro 2.25'!A1" display="Cuadro 2.25 Hogares según que hacen con la basura de su vivienda" xr:uid="{5F481EDA-4BAA-471C-8969-97BAF9E7E976}"/>
    <hyperlink ref="B35:I35" location="'Cuadro 2.26'!A1" display="Cuadro 2.26 Hogares según cada cuándo recogen la basura del contenedor, o pasa el carrito o camión a recogerla en su vivienda" xr:uid="{688AE583-DF13-478A-835E-D0D1FBF8E746}"/>
    <hyperlink ref="B36:I36" location="'Cuadro 2.27'!A1" display="Cuadro 2.27 Hogares según si tienen las siguientes instalaciones en su vivienda" xr:uid="{9040EEE4-5BA9-4817-8FDA-6481DD7E12CC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E16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9.26953125" style="4" customWidth="1"/>
    <col min="3" max="3" width="11.453125" style="4"/>
    <col min="4" max="4" width="11.453125" style="4" customWidth="1"/>
    <col min="5" max="16384" width="11.453125" style="4"/>
  </cols>
  <sheetData>
    <row r="6" spans="2:5" ht="15" customHeight="1" x14ac:dyDescent="0.35">
      <c r="B6" s="82" t="s">
        <v>18</v>
      </c>
      <c r="C6" s="82"/>
      <c r="D6" s="82"/>
    </row>
    <row r="7" spans="2:5" ht="30" customHeight="1" x14ac:dyDescent="0.35">
      <c r="B7" s="83" t="s">
        <v>114</v>
      </c>
      <c r="C7" s="83"/>
      <c r="D7" s="83"/>
    </row>
    <row r="8" spans="2:5" ht="30" customHeight="1" x14ac:dyDescent="0.25">
      <c r="B8" s="46" t="s">
        <v>73</v>
      </c>
      <c r="C8" s="47" t="s">
        <v>85</v>
      </c>
      <c r="D8" s="47" t="s">
        <v>86</v>
      </c>
    </row>
    <row r="9" spans="2:5" ht="15" customHeight="1" x14ac:dyDescent="0.25">
      <c r="B9" s="4" t="s">
        <v>212</v>
      </c>
      <c r="C9" s="5">
        <v>1668575.2320000001</v>
      </c>
      <c r="D9" s="6">
        <f>C9/$C$12*100</f>
        <v>60.536361429863526</v>
      </c>
    </row>
    <row r="10" spans="2:5" ht="15" customHeight="1" x14ac:dyDescent="0.25">
      <c r="B10" s="4" t="s">
        <v>150</v>
      </c>
      <c r="C10" s="5">
        <v>1067972.83</v>
      </c>
      <c r="D10" s="6">
        <f t="shared" ref="D10:D12" si="0">C10/$C$12*100</f>
        <v>38.746343583598275</v>
      </c>
      <c r="E10" s="6"/>
    </row>
    <row r="11" spans="2:5" ht="15" customHeight="1" x14ac:dyDescent="0.25">
      <c r="B11" s="4" t="s">
        <v>19</v>
      </c>
      <c r="C11" s="5">
        <v>19770.721000000001</v>
      </c>
      <c r="D11" s="6">
        <f t="shared" si="0"/>
        <v>0.71728711371942078</v>
      </c>
      <c r="E11" s="6"/>
    </row>
    <row r="12" spans="2:5" ht="15" customHeight="1" x14ac:dyDescent="0.3">
      <c r="B12" s="7" t="s">
        <v>3</v>
      </c>
      <c r="C12" s="8">
        <v>2756319</v>
      </c>
      <c r="D12" s="53">
        <f t="shared" si="0"/>
        <v>100</v>
      </c>
    </row>
    <row r="13" spans="2:5" ht="15" customHeight="1" x14ac:dyDescent="0.25">
      <c r="B13" s="87" t="s">
        <v>87</v>
      </c>
      <c r="C13" s="87"/>
      <c r="D13" s="87"/>
    </row>
    <row r="14" spans="2:5" ht="24" customHeight="1" x14ac:dyDescent="0.25">
      <c r="B14" s="89" t="s">
        <v>213</v>
      </c>
      <c r="C14" s="89"/>
      <c r="D14" s="89"/>
    </row>
    <row r="16" spans="2:5" ht="15" customHeight="1" x14ac:dyDescent="0.25">
      <c r="C16" s="5"/>
    </row>
  </sheetData>
  <sortState xmlns:xlrd2="http://schemas.microsoft.com/office/spreadsheetml/2017/richdata2" ref="B15:C15">
    <sortCondition ref="C15"/>
  </sortState>
  <mergeCells count="4">
    <mergeCell ref="B14:D14"/>
    <mergeCell ref="B6:D6"/>
    <mergeCell ref="B7:D7"/>
    <mergeCell ref="B13:D1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D12"/>
  <sheetViews>
    <sheetView zoomScaleNormal="100" workbookViewId="0"/>
  </sheetViews>
  <sheetFormatPr baseColWidth="10" defaultColWidth="10.816406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1.453125" style="4" customWidth="1"/>
    <col min="5" max="16384" width="10.81640625" style="4"/>
  </cols>
  <sheetData>
    <row r="6" spans="2:4" ht="15" customHeight="1" x14ac:dyDescent="0.35">
      <c r="B6" s="82" t="s">
        <v>20</v>
      </c>
      <c r="C6" s="82"/>
      <c r="D6" s="82"/>
    </row>
    <row r="7" spans="2:4" ht="15" customHeight="1" x14ac:dyDescent="0.35">
      <c r="B7" s="83" t="s">
        <v>115</v>
      </c>
      <c r="C7" s="83"/>
      <c r="D7" s="83"/>
    </row>
    <row r="8" spans="2:4" ht="30" customHeight="1" x14ac:dyDescent="0.25">
      <c r="B8" s="46" t="s">
        <v>73</v>
      </c>
      <c r="C8" s="47" t="s">
        <v>85</v>
      </c>
      <c r="D8" s="47" t="s">
        <v>86</v>
      </c>
    </row>
    <row r="9" spans="2:4" ht="15" customHeight="1" x14ac:dyDescent="0.25">
      <c r="B9" s="4" t="s">
        <v>88</v>
      </c>
      <c r="C9" s="5">
        <v>2514910</v>
      </c>
      <c r="D9" s="6">
        <f>C9/$C$11*100</f>
        <v>91.241616082898972</v>
      </c>
    </row>
    <row r="10" spans="2:4" ht="15" customHeight="1" x14ac:dyDescent="0.25">
      <c r="B10" s="4" t="s">
        <v>89</v>
      </c>
      <c r="C10" s="5">
        <v>241409.37</v>
      </c>
      <c r="D10" s="6">
        <f t="shared" ref="D10:D11" si="0">C10/$C$11*100</f>
        <v>8.758397340801265</v>
      </c>
    </row>
    <row r="11" spans="2:4" ht="15" customHeight="1" x14ac:dyDescent="0.3">
      <c r="B11" s="7" t="s">
        <v>3</v>
      </c>
      <c r="C11" s="8">
        <v>2756319</v>
      </c>
      <c r="D11" s="9">
        <f t="shared" si="0"/>
        <v>100</v>
      </c>
    </row>
    <row r="12" spans="2:4" ht="15" customHeight="1" x14ac:dyDescent="0.25">
      <c r="B12" s="86" t="s">
        <v>87</v>
      </c>
      <c r="C12" s="86"/>
      <c r="D12" s="86"/>
    </row>
  </sheetData>
  <sortState xmlns:xlrd2="http://schemas.microsoft.com/office/spreadsheetml/2017/richdata2" ref="B15:C15">
    <sortCondition ref="C15"/>
  </sortState>
  <mergeCells count="3">
    <mergeCell ref="B6:D6"/>
    <mergeCell ref="B7:D7"/>
    <mergeCell ref="B12:D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D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1.453125" style="4" customWidth="1"/>
    <col min="5" max="16384" width="11.453125" style="4"/>
  </cols>
  <sheetData>
    <row r="6" spans="2:4" ht="15" customHeight="1" x14ac:dyDescent="0.35">
      <c r="B6" s="82" t="s">
        <v>21</v>
      </c>
      <c r="C6" s="82"/>
      <c r="D6" s="82"/>
    </row>
    <row r="7" spans="2:4" ht="30" customHeight="1" x14ac:dyDescent="0.35">
      <c r="B7" s="83" t="s">
        <v>135</v>
      </c>
      <c r="C7" s="83"/>
      <c r="D7" s="83"/>
    </row>
    <row r="8" spans="2:4" ht="30" customHeight="1" x14ac:dyDescent="0.25">
      <c r="B8" s="54" t="s">
        <v>73</v>
      </c>
      <c r="C8" s="47" t="s">
        <v>85</v>
      </c>
      <c r="D8" s="47" t="s">
        <v>86</v>
      </c>
    </row>
    <row r="9" spans="2:4" ht="15" customHeight="1" x14ac:dyDescent="0.25">
      <c r="B9" s="4" t="s">
        <v>22</v>
      </c>
      <c r="C9" s="5">
        <v>138634.152</v>
      </c>
      <c r="D9" s="6">
        <f>C9/$C$11*100</f>
        <v>5.5124914508243839</v>
      </c>
    </row>
    <row r="10" spans="2:4" ht="15" customHeight="1" x14ac:dyDescent="0.25">
      <c r="B10" s="4" t="s">
        <v>10</v>
      </c>
      <c r="C10" s="5">
        <v>2376275</v>
      </c>
      <c r="D10" s="6">
        <f>C10/$C$11*100</f>
        <v>94.487508549175629</v>
      </c>
    </row>
    <row r="11" spans="2:4" ht="15" customHeight="1" x14ac:dyDescent="0.3">
      <c r="B11" s="7" t="s">
        <v>11</v>
      </c>
      <c r="C11" s="8">
        <f>C9+C10</f>
        <v>2514909.1519999998</v>
      </c>
      <c r="D11" s="9">
        <f>C11/$C$11*100</f>
        <v>100</v>
      </c>
    </row>
    <row r="12" spans="2:4" ht="15" customHeight="1" x14ac:dyDescent="0.25">
      <c r="B12" s="87" t="s">
        <v>87</v>
      </c>
      <c r="C12" s="87"/>
      <c r="D12" s="87"/>
    </row>
    <row r="13" spans="2:4" ht="24" customHeight="1" x14ac:dyDescent="0.25">
      <c r="B13" s="87" t="s">
        <v>130</v>
      </c>
      <c r="C13" s="87"/>
      <c r="D13" s="87"/>
    </row>
    <row r="14" spans="2:4" ht="15" customHeight="1" x14ac:dyDescent="0.25">
      <c r="C14" s="20"/>
      <c r="D14" s="6"/>
    </row>
  </sheetData>
  <sortState xmlns:xlrd2="http://schemas.microsoft.com/office/spreadsheetml/2017/richdata2" ref="B10:D11">
    <sortCondition ref="D10:D11"/>
  </sortState>
  <mergeCells count="4">
    <mergeCell ref="B13:D13"/>
    <mergeCell ref="B6:D6"/>
    <mergeCell ref="B7:D7"/>
    <mergeCell ref="B12:D12"/>
  </mergeCells>
  <pageMargins left="0.7" right="0.7" top="0.75" bottom="0.75" header="0.3" footer="0.3"/>
  <pageSetup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D14"/>
  <sheetViews>
    <sheetView zoomScaleNormal="100" zoomScaleSheetLayoutView="8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4" ht="15" customHeight="1" x14ac:dyDescent="0.35">
      <c r="B6" s="82" t="s">
        <v>23</v>
      </c>
      <c r="C6" s="82"/>
      <c r="D6" s="82"/>
    </row>
    <row r="7" spans="2:4" ht="30" customHeight="1" x14ac:dyDescent="0.35">
      <c r="B7" s="83" t="s">
        <v>170</v>
      </c>
      <c r="C7" s="83"/>
      <c r="D7" s="83"/>
    </row>
    <row r="8" spans="2:4" ht="30" customHeight="1" x14ac:dyDescent="0.25">
      <c r="B8" s="54" t="s">
        <v>72</v>
      </c>
      <c r="C8" s="47" t="s">
        <v>85</v>
      </c>
      <c r="D8" s="47" t="s">
        <v>86</v>
      </c>
    </row>
    <row r="9" spans="2:4" ht="15" customHeight="1" x14ac:dyDescent="0.25">
      <c r="B9" s="4" t="s">
        <v>149</v>
      </c>
      <c r="C9" s="5">
        <v>1753014</v>
      </c>
      <c r="D9" s="6">
        <f>C9/$C$12*100</f>
        <v>85.272341370683165</v>
      </c>
    </row>
    <row r="10" spans="2:4" ht="15" customHeight="1" x14ac:dyDescent="0.25">
      <c r="B10" s="4" t="s">
        <v>148</v>
      </c>
      <c r="C10" s="5">
        <v>34038.580999999998</v>
      </c>
      <c r="D10" s="6">
        <f>C10/$C$12*100</f>
        <v>1.6557480424033404</v>
      </c>
    </row>
    <row r="11" spans="2:4" ht="15" customHeight="1" x14ac:dyDescent="0.25">
      <c r="B11" s="4" t="s">
        <v>147</v>
      </c>
      <c r="C11" s="5">
        <v>268730.07</v>
      </c>
      <c r="D11" s="6">
        <f>C11/$C$12*100</f>
        <v>13.071910586913498</v>
      </c>
    </row>
    <row r="12" spans="2:4" ht="15" customHeight="1" x14ac:dyDescent="0.3">
      <c r="B12" s="14" t="s">
        <v>11</v>
      </c>
      <c r="C12" s="8">
        <f>C9+C11+C10</f>
        <v>2055782.6510000001</v>
      </c>
      <c r="D12" s="9">
        <f>C12/$C$12*100</f>
        <v>100</v>
      </c>
    </row>
    <row r="13" spans="2:4" ht="15" customHeight="1" x14ac:dyDescent="0.25">
      <c r="B13" s="87" t="s">
        <v>87</v>
      </c>
      <c r="C13" s="87"/>
      <c r="D13" s="87"/>
    </row>
    <row r="14" spans="2:4" ht="15" customHeight="1" x14ac:dyDescent="0.25">
      <c r="B14" s="86" t="s">
        <v>158</v>
      </c>
      <c r="C14" s="86"/>
      <c r="D14" s="86"/>
    </row>
  </sheetData>
  <mergeCells count="4">
    <mergeCell ref="B14:D14"/>
    <mergeCell ref="B6:D6"/>
    <mergeCell ref="B7:D7"/>
    <mergeCell ref="B13:D13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I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9" ht="15" customHeight="1" x14ac:dyDescent="0.35">
      <c r="B6" s="82" t="s">
        <v>27</v>
      </c>
      <c r="C6" s="82"/>
      <c r="D6" s="82"/>
    </row>
    <row r="7" spans="2:9" ht="15" customHeight="1" x14ac:dyDescent="0.35">
      <c r="B7" s="83" t="s">
        <v>116</v>
      </c>
      <c r="C7" s="83"/>
      <c r="D7" s="83"/>
      <c r="F7" s="75"/>
      <c r="G7" s="75"/>
      <c r="H7" s="75"/>
      <c r="I7" s="75"/>
    </row>
    <row r="8" spans="2:9" ht="30" customHeight="1" x14ac:dyDescent="0.25">
      <c r="B8" s="54" t="s">
        <v>73</v>
      </c>
      <c r="C8" s="47" t="s">
        <v>85</v>
      </c>
      <c r="D8" s="47" t="s">
        <v>86</v>
      </c>
    </row>
    <row r="9" spans="2:9" ht="15" customHeight="1" x14ac:dyDescent="0.25">
      <c r="B9" s="4" t="s">
        <v>78</v>
      </c>
      <c r="C9" s="5">
        <v>345544.9</v>
      </c>
      <c r="D9" s="6">
        <f>C9/$C$12*100</f>
        <v>48.461855097545744</v>
      </c>
    </row>
    <row r="10" spans="2:9" ht="15" customHeight="1" x14ac:dyDescent="0.25">
      <c r="B10" s="4" t="s">
        <v>79</v>
      </c>
      <c r="C10" s="5">
        <v>316570.2</v>
      </c>
      <c r="D10" s="6">
        <f t="shared" ref="D10:D12" si="0">C10/$C$12*100</f>
        <v>44.398221940480312</v>
      </c>
    </row>
    <row r="11" spans="2:9" ht="15" customHeight="1" x14ac:dyDescent="0.25">
      <c r="B11" s="4" t="s">
        <v>83</v>
      </c>
      <c r="C11" s="5">
        <v>50909</v>
      </c>
      <c r="D11" s="6">
        <f t="shared" si="0"/>
        <v>7.1398668629198578</v>
      </c>
    </row>
    <row r="12" spans="2:9" ht="15" customHeight="1" x14ac:dyDescent="0.3">
      <c r="B12" s="17" t="s">
        <v>11</v>
      </c>
      <c r="C12" s="18">
        <v>713024.5</v>
      </c>
      <c r="D12" s="27">
        <f t="shared" si="0"/>
        <v>100</v>
      </c>
    </row>
    <row r="13" spans="2:9" ht="15" customHeight="1" x14ac:dyDescent="0.25">
      <c r="B13" s="87" t="s">
        <v>87</v>
      </c>
      <c r="C13" s="87"/>
      <c r="D13" s="87"/>
    </row>
    <row r="14" spans="2:9" ht="15" customHeight="1" x14ac:dyDescent="0.25">
      <c r="B14" s="90" t="s">
        <v>153</v>
      </c>
      <c r="C14" s="90"/>
      <c r="D14" s="90"/>
    </row>
  </sheetData>
  <mergeCells count="5">
    <mergeCell ref="F7:I7"/>
    <mergeCell ref="B13:D13"/>
    <mergeCell ref="B14:D14"/>
    <mergeCell ref="B6:D6"/>
    <mergeCell ref="B7:D7"/>
  </mergeCells>
  <pageMargins left="0.7" right="0.7" top="0.75" bottom="0.75" header="0.3" footer="0.3"/>
  <pageSetup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J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10" ht="15" customHeight="1" x14ac:dyDescent="0.35">
      <c r="B6" s="82" t="s">
        <v>28</v>
      </c>
      <c r="C6" s="82"/>
      <c r="D6" s="82"/>
      <c r="F6" s="75"/>
      <c r="G6" s="75"/>
      <c r="H6" s="75"/>
      <c r="I6" s="75"/>
      <c r="J6" s="75"/>
    </row>
    <row r="7" spans="2:10" ht="30" customHeight="1" x14ac:dyDescent="0.35">
      <c r="B7" s="83" t="s">
        <v>117</v>
      </c>
      <c r="C7" s="83"/>
      <c r="D7" s="83"/>
    </row>
    <row r="8" spans="2:10" ht="30" customHeight="1" x14ac:dyDescent="0.25">
      <c r="B8" s="54" t="s">
        <v>72</v>
      </c>
      <c r="C8" s="47" t="s">
        <v>85</v>
      </c>
      <c r="D8" s="47" t="s">
        <v>86</v>
      </c>
      <c r="E8" s="55"/>
    </row>
    <row r="9" spans="2:10" ht="15" customHeight="1" x14ac:dyDescent="0.25">
      <c r="B9" s="28" t="s">
        <v>80</v>
      </c>
      <c r="C9" s="5">
        <v>1766763</v>
      </c>
      <c r="D9" s="29">
        <f>C9/$C$12*100</f>
        <v>64.098640251727034</v>
      </c>
    </row>
    <row r="10" spans="2:10" ht="15" customHeight="1" x14ac:dyDescent="0.25">
      <c r="B10" s="4" t="s">
        <v>81</v>
      </c>
      <c r="C10" s="5">
        <v>567280</v>
      </c>
      <c r="D10" s="20">
        <f>C10/$C$12*100</f>
        <v>20.581072074748967</v>
      </c>
    </row>
    <row r="11" spans="2:10" ht="15" customHeight="1" x14ac:dyDescent="0.25">
      <c r="B11" s="4" t="s">
        <v>83</v>
      </c>
      <c r="C11" s="5">
        <v>422275.57</v>
      </c>
      <c r="D11" s="20">
        <f>C11/$C$12*100</f>
        <v>15.320272073007516</v>
      </c>
    </row>
    <row r="12" spans="2:10" ht="15" customHeight="1" x14ac:dyDescent="0.3">
      <c r="B12" s="7" t="s">
        <v>11</v>
      </c>
      <c r="C12" s="8">
        <v>2756319</v>
      </c>
      <c r="D12" s="8">
        <f>C12/$C$12*100</f>
        <v>100</v>
      </c>
    </row>
    <row r="13" spans="2:10" ht="15" customHeight="1" x14ac:dyDescent="0.25">
      <c r="B13" s="86" t="s">
        <v>87</v>
      </c>
      <c r="C13" s="86"/>
      <c r="D13" s="86"/>
    </row>
    <row r="14" spans="2:10" ht="24" customHeight="1" x14ac:dyDescent="0.25">
      <c r="B14" s="89" t="s">
        <v>159</v>
      </c>
      <c r="C14" s="89"/>
      <c r="D14" s="89"/>
    </row>
  </sheetData>
  <mergeCells count="5">
    <mergeCell ref="B14:D14"/>
    <mergeCell ref="B6:D6"/>
    <mergeCell ref="B7:D7"/>
    <mergeCell ref="B13:D13"/>
    <mergeCell ref="F6:J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6:N18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5.54296875" style="4" bestFit="1" customWidth="1"/>
    <col min="3" max="3" width="11.453125" style="4"/>
    <col min="4" max="4" width="12.54296875" style="4" bestFit="1" customWidth="1"/>
    <col min="5" max="16384" width="11.453125" style="4"/>
  </cols>
  <sheetData>
    <row r="6" spans="2:14" ht="15" customHeight="1" x14ac:dyDescent="0.4">
      <c r="B6" s="82" t="s">
        <v>29</v>
      </c>
      <c r="C6" s="82"/>
      <c r="D6" s="82"/>
      <c r="G6" s="75"/>
      <c r="H6" s="75"/>
      <c r="I6" s="75"/>
      <c r="J6" s="75"/>
      <c r="K6" s="75"/>
      <c r="L6" s="75"/>
      <c r="M6" s="75"/>
      <c r="N6" s="75"/>
    </row>
    <row r="7" spans="2:14" ht="15" customHeight="1" x14ac:dyDescent="0.35">
      <c r="B7" s="83" t="s">
        <v>118</v>
      </c>
      <c r="C7" s="83"/>
      <c r="D7" s="83"/>
    </row>
    <row r="8" spans="2:14" ht="30" customHeight="1" x14ac:dyDescent="0.25">
      <c r="B8" s="54" t="s">
        <v>73</v>
      </c>
      <c r="C8" s="47" t="s">
        <v>85</v>
      </c>
      <c r="D8" s="47" t="s">
        <v>86</v>
      </c>
    </row>
    <row r="9" spans="2:14" ht="15" customHeight="1" x14ac:dyDescent="0.25">
      <c r="B9" s="4" t="s">
        <v>33</v>
      </c>
      <c r="C9" s="5">
        <v>2246288</v>
      </c>
      <c r="D9" s="6">
        <f t="shared" ref="D9:D14" si="0">C9/$C$14*100</f>
        <v>82.698978410192922</v>
      </c>
    </row>
    <row r="10" spans="2:14" ht="15" customHeight="1" x14ac:dyDescent="0.25">
      <c r="B10" s="4" t="s">
        <v>34</v>
      </c>
      <c r="C10" s="5">
        <v>279739.46000000002</v>
      </c>
      <c r="D10" s="6">
        <f t="shared" si="0"/>
        <v>10.298843052635739</v>
      </c>
    </row>
    <row r="11" spans="2:14" ht="15" customHeight="1" x14ac:dyDescent="0.25">
      <c r="B11" s="4" t="s">
        <v>163</v>
      </c>
      <c r="C11" s="5">
        <v>111502.8</v>
      </c>
      <c r="D11" s="6">
        <f t="shared" si="0"/>
        <v>4.1050691851962258</v>
      </c>
    </row>
    <row r="12" spans="2:14" ht="15" customHeight="1" x14ac:dyDescent="0.25">
      <c r="B12" s="4" t="s">
        <v>31</v>
      </c>
      <c r="C12" s="5">
        <v>51149.690999999999</v>
      </c>
      <c r="D12" s="6">
        <f t="shared" si="0"/>
        <v>1.8831188127689056</v>
      </c>
    </row>
    <row r="13" spans="2:14" ht="15" customHeight="1" x14ac:dyDescent="0.25">
      <c r="B13" s="4" t="s">
        <v>32</v>
      </c>
      <c r="C13" s="5">
        <v>27542.236000000001</v>
      </c>
      <c r="D13" s="6">
        <f t="shared" si="0"/>
        <v>1.0139905392062099</v>
      </c>
    </row>
    <row r="14" spans="2:14" ht="15" customHeight="1" x14ac:dyDescent="0.3">
      <c r="B14" s="7" t="s">
        <v>11</v>
      </c>
      <c r="C14" s="8">
        <f>C9+C10+C11+C12+C13</f>
        <v>2716222.1869999999</v>
      </c>
      <c r="D14" s="9">
        <f t="shared" si="0"/>
        <v>100</v>
      </c>
    </row>
    <row r="15" spans="2:14" ht="15" customHeight="1" x14ac:dyDescent="0.25">
      <c r="B15" s="87" t="s">
        <v>87</v>
      </c>
      <c r="C15" s="87"/>
      <c r="D15" s="87"/>
    </row>
    <row r="16" spans="2:14" ht="24" customHeight="1" x14ac:dyDescent="0.25">
      <c r="B16" s="87" t="s">
        <v>131</v>
      </c>
      <c r="C16" s="87"/>
      <c r="D16" s="87"/>
    </row>
    <row r="17" spans="2:2" ht="15" customHeight="1" x14ac:dyDescent="0.25">
      <c r="B17" s="5"/>
    </row>
    <row r="18" spans="2:2" ht="15" customHeight="1" x14ac:dyDescent="0.25">
      <c r="B18" s="5"/>
    </row>
  </sheetData>
  <mergeCells count="5">
    <mergeCell ref="B16:D16"/>
    <mergeCell ref="B6:D6"/>
    <mergeCell ref="B7:D7"/>
    <mergeCell ref="B15:D15"/>
    <mergeCell ref="G6:N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6:D15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4" ht="15" customHeight="1" x14ac:dyDescent="0.4">
      <c r="B6" s="82" t="s">
        <v>30</v>
      </c>
      <c r="C6" s="82"/>
      <c r="D6" s="82"/>
    </row>
    <row r="7" spans="2:4" ht="30" customHeight="1" x14ac:dyDescent="0.25">
      <c r="B7" s="92" t="s">
        <v>119</v>
      </c>
      <c r="C7" s="92"/>
      <c r="D7" s="92"/>
    </row>
    <row r="8" spans="2:4" ht="30" customHeight="1" x14ac:dyDescent="0.25">
      <c r="B8" s="54" t="s">
        <v>73</v>
      </c>
      <c r="C8" s="47" t="s">
        <v>85</v>
      </c>
      <c r="D8" s="47" t="s">
        <v>86</v>
      </c>
    </row>
    <row r="9" spans="2:4" ht="15" customHeight="1" x14ac:dyDescent="0.25">
      <c r="B9" s="4" t="s">
        <v>24</v>
      </c>
      <c r="C9" s="5">
        <v>2352839</v>
      </c>
      <c r="D9" s="6">
        <f>C9/$C$12*100</f>
        <v>86.621756411197069</v>
      </c>
    </row>
    <row r="10" spans="2:4" ht="15" customHeight="1" x14ac:dyDescent="0.25">
      <c r="B10" s="4" t="s">
        <v>26</v>
      </c>
      <c r="C10" s="5">
        <v>282579.08</v>
      </c>
      <c r="D10" s="6">
        <f t="shared" ref="D10:D12" si="0">C10/$C$12*100</f>
        <v>10.403387666840004</v>
      </c>
    </row>
    <row r="11" spans="2:4" ht="15" customHeight="1" x14ac:dyDescent="0.25">
      <c r="B11" s="4" t="s">
        <v>25</v>
      </c>
      <c r="C11" s="5">
        <v>80803.683999999994</v>
      </c>
      <c r="D11" s="6">
        <f t="shared" si="0"/>
        <v>2.9748559219629311</v>
      </c>
    </row>
    <row r="12" spans="2:4" ht="15" customHeight="1" x14ac:dyDescent="0.3">
      <c r="B12" s="7" t="s">
        <v>11</v>
      </c>
      <c r="C12" s="8">
        <f>C9+C10+C11</f>
        <v>2716221.764</v>
      </c>
      <c r="D12" s="9">
        <f t="shared" si="0"/>
        <v>100</v>
      </c>
    </row>
    <row r="13" spans="2:4" ht="15" customHeight="1" x14ac:dyDescent="0.25">
      <c r="B13" s="88" t="s">
        <v>87</v>
      </c>
      <c r="C13" s="88"/>
      <c r="D13" s="88"/>
    </row>
    <row r="14" spans="2:4" ht="24" customHeight="1" x14ac:dyDescent="0.25">
      <c r="B14" s="86" t="s">
        <v>131</v>
      </c>
      <c r="C14" s="86"/>
      <c r="D14" s="86"/>
    </row>
    <row r="15" spans="2:4" ht="15" customHeight="1" x14ac:dyDescent="0.25">
      <c r="B15" s="10"/>
      <c r="C15" s="5"/>
      <c r="D15" s="6"/>
    </row>
  </sheetData>
  <mergeCells count="4">
    <mergeCell ref="B6:D6"/>
    <mergeCell ref="B7:D7"/>
    <mergeCell ref="B13:D13"/>
    <mergeCell ref="B14:D1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4:E23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7.81640625" style="4" customWidth="1"/>
    <col min="3" max="16384" width="11.453125" style="4"/>
  </cols>
  <sheetData>
    <row r="4" spans="2:5" ht="15" customHeight="1" x14ac:dyDescent="0.3">
      <c r="E4" s="56"/>
    </row>
    <row r="6" spans="2:5" ht="15" customHeight="1" x14ac:dyDescent="0.4">
      <c r="B6" s="82" t="s">
        <v>35</v>
      </c>
      <c r="C6" s="82"/>
      <c r="D6" s="82"/>
    </row>
    <row r="7" spans="2:5" s="1" customFormat="1" ht="30" customHeight="1" x14ac:dyDescent="0.35">
      <c r="B7" s="83" t="s">
        <v>214</v>
      </c>
      <c r="C7" s="83"/>
      <c r="D7" s="83"/>
    </row>
    <row r="8" spans="2:5" s="1" customFormat="1" ht="30" customHeight="1" x14ac:dyDescent="0.35">
      <c r="B8" s="60" t="s">
        <v>72</v>
      </c>
      <c r="C8" s="61" t="s">
        <v>85</v>
      </c>
      <c r="D8" s="61" t="s">
        <v>86</v>
      </c>
    </row>
    <row r="9" spans="2:5" ht="15" customHeight="1" x14ac:dyDescent="0.25">
      <c r="B9" s="10" t="s">
        <v>171</v>
      </c>
      <c r="C9" s="5">
        <v>8042.7007000000003</v>
      </c>
      <c r="D9" s="40">
        <f>C9/$C$11*100</f>
        <v>0.29179136006962408</v>
      </c>
    </row>
    <row r="10" spans="2:5" ht="15" customHeight="1" x14ac:dyDescent="0.25">
      <c r="B10" s="10" t="s">
        <v>172</v>
      </c>
      <c r="C10" s="5">
        <v>2748276.3</v>
      </c>
      <c r="D10" s="40">
        <f>C10/$C$11*100</f>
        <v>99.708208639930376</v>
      </c>
    </row>
    <row r="11" spans="2:5" ht="15" customHeight="1" x14ac:dyDescent="0.3">
      <c r="B11" s="34" t="s">
        <v>3</v>
      </c>
      <c r="C11" s="35">
        <f>SUM(C9:C10)</f>
        <v>2756319.0006999997</v>
      </c>
      <c r="D11" s="57">
        <f>SUM(D9:D10)</f>
        <v>100</v>
      </c>
    </row>
    <row r="12" spans="2:5" ht="15" customHeight="1" x14ac:dyDescent="0.3">
      <c r="B12" s="34" t="s">
        <v>175</v>
      </c>
      <c r="C12" s="35"/>
      <c r="D12" s="57"/>
    </row>
    <row r="13" spans="2:5" ht="15" customHeight="1" x14ac:dyDescent="0.25">
      <c r="B13" s="30" t="s">
        <v>37</v>
      </c>
      <c r="C13" s="5">
        <v>2701790</v>
      </c>
      <c r="D13" s="6">
        <f>C13/$C$18*100</f>
        <v>98.308528876809092</v>
      </c>
    </row>
    <row r="14" spans="2:5" ht="15" customHeight="1" x14ac:dyDescent="0.25">
      <c r="B14" s="30" t="s">
        <v>39</v>
      </c>
      <c r="C14" s="5">
        <v>436602.68</v>
      </c>
      <c r="D14" s="6">
        <f t="shared" ref="D14:D17" si="0">C14/$C$18*100</f>
        <v>15.886418698149091</v>
      </c>
    </row>
    <row r="15" spans="2:5" ht="15" customHeight="1" x14ac:dyDescent="0.25">
      <c r="B15" s="30" t="s">
        <v>40</v>
      </c>
      <c r="C15" s="5">
        <v>60534.883000000002</v>
      </c>
      <c r="D15" s="6">
        <f t="shared" si="0"/>
        <v>2.2026490931788776</v>
      </c>
    </row>
    <row r="16" spans="2:5" ht="15" customHeight="1" x14ac:dyDescent="0.25">
      <c r="B16" s="30" t="s">
        <v>82</v>
      </c>
      <c r="C16" s="5">
        <v>33877.955999999998</v>
      </c>
      <c r="D16" s="6">
        <f t="shared" si="0"/>
        <v>1.2326983280392878</v>
      </c>
    </row>
    <row r="17" spans="2:4" ht="15" customHeight="1" x14ac:dyDescent="0.25">
      <c r="B17" s="30" t="s">
        <v>38</v>
      </c>
      <c r="C17" s="5">
        <v>9375.4995999999992</v>
      </c>
      <c r="D17" s="6">
        <f t="shared" si="0"/>
        <v>0.34114108541415578</v>
      </c>
    </row>
    <row r="18" spans="2:4" ht="15" customHeight="1" x14ac:dyDescent="0.3">
      <c r="B18" s="36" t="s">
        <v>157</v>
      </c>
      <c r="C18" s="18">
        <v>2748276.3</v>
      </c>
      <c r="D18" s="58">
        <f>SUM(D13:D17)</f>
        <v>117.9714360815905</v>
      </c>
    </row>
    <row r="19" spans="2:4" ht="15" customHeight="1" x14ac:dyDescent="0.25">
      <c r="B19" s="86" t="s">
        <v>87</v>
      </c>
      <c r="C19" s="86"/>
      <c r="D19" s="62"/>
    </row>
    <row r="20" spans="2:4" ht="15" customHeight="1" x14ac:dyDescent="0.25">
      <c r="B20" s="86" t="s">
        <v>164</v>
      </c>
      <c r="C20" s="86"/>
      <c r="D20" s="86"/>
    </row>
    <row r="21" spans="2:4" ht="15" customHeight="1" x14ac:dyDescent="0.25">
      <c r="B21" s="93" t="s">
        <v>173</v>
      </c>
      <c r="C21" s="93"/>
      <c r="D21" s="93"/>
    </row>
    <row r="23" spans="2:4" ht="15" customHeight="1" x14ac:dyDescent="0.25">
      <c r="B23" s="59"/>
    </row>
  </sheetData>
  <mergeCells count="5">
    <mergeCell ref="B7:D7"/>
    <mergeCell ref="B6:D6"/>
    <mergeCell ref="B19:C19"/>
    <mergeCell ref="B20:D20"/>
    <mergeCell ref="B21:D21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6:L15"/>
  <sheetViews>
    <sheetView zoomScaleNormal="100" workbookViewId="0">
      <selection activeCell="B7" sqref="B7:D7"/>
    </sheetView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12" ht="15" customHeight="1" x14ac:dyDescent="0.4">
      <c r="B6" s="82" t="s">
        <v>36</v>
      </c>
      <c r="C6" s="82"/>
      <c r="D6" s="82"/>
      <c r="F6" s="75"/>
      <c r="G6" s="75"/>
      <c r="H6" s="75"/>
      <c r="I6" s="75"/>
      <c r="J6" s="75"/>
      <c r="K6" s="75"/>
      <c r="L6" s="75"/>
    </row>
    <row r="7" spans="2:12" ht="30" customHeight="1" x14ac:dyDescent="0.35">
      <c r="B7" s="83" t="s">
        <v>120</v>
      </c>
      <c r="C7" s="83"/>
      <c r="D7" s="83"/>
    </row>
    <row r="8" spans="2:12" ht="30" customHeight="1" x14ac:dyDescent="0.25">
      <c r="B8" s="54" t="s">
        <v>73</v>
      </c>
      <c r="C8" s="47" t="s">
        <v>85</v>
      </c>
      <c r="D8" s="47" t="s">
        <v>86</v>
      </c>
    </row>
    <row r="9" spans="2:12" ht="15" customHeight="1" x14ac:dyDescent="0.25">
      <c r="B9" s="4" t="s">
        <v>43</v>
      </c>
      <c r="C9" s="5">
        <v>1769048</v>
      </c>
      <c r="D9" s="6">
        <f>C9/$C$13*100</f>
        <v>86.971355225023984</v>
      </c>
    </row>
    <row r="10" spans="2:12" ht="15" customHeight="1" x14ac:dyDescent="0.25">
      <c r="B10" s="4" t="s">
        <v>42</v>
      </c>
      <c r="C10" s="5">
        <v>212416.39</v>
      </c>
      <c r="D10" s="6">
        <f t="shared" ref="D10:D13" si="0">C10/$C$13*100</f>
        <v>10.442984763730115</v>
      </c>
    </row>
    <row r="11" spans="2:12" ht="15" customHeight="1" x14ac:dyDescent="0.25">
      <c r="B11" s="4" t="s">
        <v>203</v>
      </c>
      <c r="C11" s="5">
        <v>43335.699000000001</v>
      </c>
      <c r="D11" s="6">
        <f t="shared" si="0"/>
        <v>2.1305043569500186</v>
      </c>
    </row>
    <row r="12" spans="2:12" ht="15" customHeight="1" x14ac:dyDescent="0.25">
      <c r="B12" s="4" t="s">
        <v>215</v>
      </c>
      <c r="C12" s="5">
        <v>9258.1309999999994</v>
      </c>
      <c r="D12" s="6">
        <f t="shared" si="0"/>
        <v>0.45515565429587351</v>
      </c>
    </row>
    <row r="13" spans="2:12" ht="15" customHeight="1" x14ac:dyDescent="0.3">
      <c r="B13" s="63" t="s">
        <v>3</v>
      </c>
      <c r="C13" s="64">
        <v>2034058.2200000002</v>
      </c>
      <c r="D13" s="65">
        <f t="shared" si="0"/>
        <v>100</v>
      </c>
    </row>
    <row r="14" spans="2:12" ht="15" customHeight="1" x14ac:dyDescent="0.25">
      <c r="B14" s="88" t="s">
        <v>87</v>
      </c>
      <c r="C14" s="88"/>
      <c r="D14" s="87"/>
    </row>
    <row r="15" spans="2:12" ht="24" customHeight="1" x14ac:dyDescent="0.25">
      <c r="B15" s="86" t="s">
        <v>132</v>
      </c>
      <c r="C15" s="86"/>
      <c r="D15" s="86"/>
    </row>
  </sheetData>
  <sortState xmlns:xlrd2="http://schemas.microsoft.com/office/spreadsheetml/2017/richdata2" ref="B17:C17">
    <sortCondition ref="C17"/>
  </sortState>
  <mergeCells count="5">
    <mergeCell ref="B6:D6"/>
    <mergeCell ref="B7:D7"/>
    <mergeCell ref="B15:D15"/>
    <mergeCell ref="B14:D14"/>
    <mergeCell ref="F6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D21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5.7265625" style="4" bestFit="1" customWidth="1"/>
    <col min="3" max="16384" width="11.453125" style="4"/>
  </cols>
  <sheetData>
    <row r="6" spans="2:4" ht="15" customHeight="1" x14ac:dyDescent="0.35">
      <c r="B6" s="82" t="s">
        <v>4</v>
      </c>
      <c r="C6" s="82"/>
      <c r="D6" s="82"/>
    </row>
    <row r="7" spans="2:4" ht="30" customHeight="1" x14ac:dyDescent="0.25">
      <c r="B7" s="79" t="s">
        <v>107</v>
      </c>
      <c r="C7" s="79"/>
      <c r="D7" s="79"/>
    </row>
    <row r="8" spans="2:4" ht="30" customHeight="1" x14ac:dyDescent="0.25">
      <c r="B8" s="46" t="s">
        <v>72</v>
      </c>
      <c r="C8" s="47" t="s">
        <v>85</v>
      </c>
      <c r="D8" s="47" t="s">
        <v>86</v>
      </c>
    </row>
    <row r="9" spans="2:4" ht="15" customHeight="1" x14ac:dyDescent="0.3">
      <c r="B9" s="37" t="s">
        <v>181</v>
      </c>
      <c r="C9" s="35">
        <f>C10+C11</f>
        <v>2560636.8829999999</v>
      </c>
      <c r="D9" s="41">
        <f>D10+D11</f>
        <v>92.900599813147039</v>
      </c>
    </row>
    <row r="10" spans="2:4" ht="15" customHeight="1" x14ac:dyDescent="0.25">
      <c r="B10" s="30" t="s">
        <v>1</v>
      </c>
      <c r="C10" s="5">
        <v>1807050.8</v>
      </c>
      <c r="D10" s="40">
        <v>65.560292569146441</v>
      </c>
    </row>
    <row r="11" spans="2:4" ht="15" customHeight="1" x14ac:dyDescent="0.25">
      <c r="B11" s="30" t="s">
        <v>205</v>
      </c>
      <c r="C11" s="5">
        <v>753586.08299999998</v>
      </c>
      <c r="D11" s="40">
        <v>27.340307244000595</v>
      </c>
    </row>
    <row r="12" spans="2:4" ht="15" customHeight="1" x14ac:dyDescent="0.3">
      <c r="B12" s="37" t="s">
        <v>198</v>
      </c>
      <c r="C12" s="35">
        <f>C13+C14+C15+C16</f>
        <v>195682.11617790002</v>
      </c>
      <c r="D12" s="43">
        <f>D13+D14+D15+D16</f>
        <v>7.0994001868529795</v>
      </c>
    </row>
    <row r="13" spans="2:4" ht="15" customHeight="1" x14ac:dyDescent="0.25">
      <c r="B13" s="30" t="s">
        <v>2</v>
      </c>
      <c r="C13" s="5">
        <v>97577.374299999996</v>
      </c>
      <c r="D13" s="40">
        <v>3.5401335741292441</v>
      </c>
    </row>
    <row r="14" spans="2:4" ht="15" customHeight="1" x14ac:dyDescent="0.25">
      <c r="B14" s="30" t="s">
        <v>199</v>
      </c>
      <c r="C14" s="5">
        <v>44711.936999999998</v>
      </c>
      <c r="D14" s="40">
        <v>1.622161187196975</v>
      </c>
    </row>
    <row r="15" spans="2:4" ht="15" customHeight="1" x14ac:dyDescent="0.25">
      <c r="B15" s="30" t="s">
        <v>206</v>
      </c>
      <c r="C15" s="5">
        <v>52579.742249899995</v>
      </c>
      <c r="D15" s="38">
        <v>1.9076072931174672</v>
      </c>
    </row>
    <row r="16" spans="2:4" ht="15" customHeight="1" x14ac:dyDescent="0.25">
      <c r="B16" s="10" t="s">
        <v>83</v>
      </c>
      <c r="C16" s="5">
        <v>813.06262800000002</v>
      </c>
      <c r="D16" s="38">
        <v>2.949813240929313E-2</v>
      </c>
    </row>
    <row r="17" spans="2:4" ht="15" customHeight="1" x14ac:dyDescent="0.3">
      <c r="B17" s="17" t="s">
        <v>3</v>
      </c>
      <c r="C17" s="18">
        <v>2756318.9991778997</v>
      </c>
      <c r="D17" s="18">
        <v>99.970501837773497</v>
      </c>
    </row>
    <row r="18" spans="2:4" s="49" customFormat="1" ht="15" customHeight="1" x14ac:dyDescent="0.35">
      <c r="B18" s="80" t="s">
        <v>87</v>
      </c>
      <c r="C18" s="80"/>
      <c r="D18" s="80"/>
    </row>
    <row r="19" spans="2:4" ht="24" customHeight="1" x14ac:dyDescent="0.25">
      <c r="B19" s="81" t="s">
        <v>210</v>
      </c>
      <c r="C19" s="81"/>
      <c r="D19" s="81"/>
    </row>
    <row r="21" spans="2:4" ht="15" customHeight="1" x14ac:dyDescent="0.25">
      <c r="C21" s="5"/>
    </row>
  </sheetData>
  <mergeCells count="4">
    <mergeCell ref="B7:D7"/>
    <mergeCell ref="B18:D18"/>
    <mergeCell ref="B19:D19"/>
    <mergeCell ref="B6:D6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6:I19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54.1796875" style="4" bestFit="1" customWidth="1"/>
    <col min="3" max="16384" width="11.453125" style="4"/>
  </cols>
  <sheetData>
    <row r="6" spans="2:9" ht="15" customHeight="1" x14ac:dyDescent="0.4">
      <c r="B6" s="82" t="s">
        <v>41</v>
      </c>
      <c r="C6" s="82"/>
      <c r="D6" s="82"/>
    </row>
    <row r="7" spans="2:9" ht="15" customHeight="1" x14ac:dyDescent="0.35">
      <c r="B7" s="83" t="s">
        <v>121</v>
      </c>
      <c r="C7" s="83"/>
      <c r="D7" s="83"/>
      <c r="E7" s="66"/>
      <c r="F7" s="66"/>
      <c r="G7" s="66"/>
      <c r="H7" s="66"/>
      <c r="I7" s="66"/>
    </row>
    <row r="8" spans="2:9" ht="30" customHeight="1" x14ac:dyDescent="0.25">
      <c r="B8" s="54" t="s">
        <v>73</v>
      </c>
      <c r="C8" s="47" t="s">
        <v>85</v>
      </c>
      <c r="D8" s="47" t="s">
        <v>86</v>
      </c>
    </row>
    <row r="9" spans="2:9" ht="15" customHeight="1" x14ac:dyDescent="0.3">
      <c r="B9" s="37" t="s">
        <v>187</v>
      </c>
    </row>
    <row r="10" spans="2:9" ht="15" customHeight="1" x14ac:dyDescent="0.25">
      <c r="B10" s="4" t="s">
        <v>44</v>
      </c>
      <c r="C10" s="5">
        <v>2602444</v>
      </c>
      <c r="D10" s="40">
        <f>C10/$C$14*100</f>
        <v>94.417373315643076</v>
      </c>
    </row>
    <row r="11" spans="2:9" ht="15" customHeight="1" x14ac:dyDescent="0.3">
      <c r="B11" s="37" t="s">
        <v>188</v>
      </c>
      <c r="C11" s="5"/>
      <c r="D11" s="40"/>
    </row>
    <row r="12" spans="2:9" ht="15" customHeight="1" x14ac:dyDescent="0.25">
      <c r="B12" s="4" t="s">
        <v>75</v>
      </c>
      <c r="C12" s="5">
        <v>114100.29</v>
      </c>
      <c r="D12" s="40">
        <f>C12/$C$14*100</f>
        <v>4.1395894306863603</v>
      </c>
    </row>
    <row r="13" spans="2:9" ht="15" customHeight="1" x14ac:dyDescent="0.25">
      <c r="B13" s="4" t="s">
        <v>189</v>
      </c>
      <c r="C13" s="5">
        <v>39774.602981700002</v>
      </c>
      <c r="D13" s="40">
        <f>C13/$C$14*100</f>
        <v>1.4430333710176508</v>
      </c>
    </row>
    <row r="14" spans="2:9" ht="15" customHeight="1" x14ac:dyDescent="0.3">
      <c r="B14" s="7" t="s">
        <v>3</v>
      </c>
      <c r="C14" s="8">
        <v>2756319</v>
      </c>
      <c r="D14" s="67">
        <f>C14/$C$14*100</f>
        <v>100</v>
      </c>
    </row>
    <row r="15" spans="2:9" ht="15" customHeight="1" x14ac:dyDescent="0.25">
      <c r="B15" s="70" t="s">
        <v>87</v>
      </c>
      <c r="C15" s="68"/>
      <c r="D15" s="69"/>
    </row>
    <row r="17" spans="3:4" ht="15" customHeight="1" x14ac:dyDescent="0.25">
      <c r="C17" s="5"/>
      <c r="D17" s="6"/>
    </row>
    <row r="19" spans="3:4" ht="15" customHeight="1" x14ac:dyDescent="0.25">
      <c r="C19" s="5"/>
    </row>
  </sheetData>
  <mergeCells count="2">
    <mergeCell ref="B6:D6"/>
    <mergeCell ref="B7:D7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6:I21"/>
  <sheetViews>
    <sheetView zoomScaleNormal="100" workbookViewId="0">
      <selection activeCell="B7" sqref="B7:D7"/>
    </sheetView>
  </sheetViews>
  <sheetFormatPr baseColWidth="10" defaultColWidth="11.453125" defaultRowHeight="15" customHeight="1" x14ac:dyDescent="0.25"/>
  <cols>
    <col min="1" max="1" width="2.6328125" style="4" customWidth="1"/>
    <col min="2" max="2" width="30.81640625" style="4" customWidth="1"/>
    <col min="3" max="16384" width="11.453125" style="4"/>
  </cols>
  <sheetData>
    <row r="6" spans="2:9" ht="15" customHeight="1" x14ac:dyDescent="0.4">
      <c r="B6" s="82" t="s">
        <v>45</v>
      </c>
      <c r="C6" s="82"/>
      <c r="D6" s="82"/>
    </row>
    <row r="7" spans="2:9" ht="15" customHeight="1" x14ac:dyDescent="0.35">
      <c r="B7" s="83" t="s">
        <v>122</v>
      </c>
      <c r="C7" s="83"/>
      <c r="D7" s="83"/>
    </row>
    <row r="8" spans="2:9" ht="30" customHeight="1" x14ac:dyDescent="0.25">
      <c r="B8" s="54" t="s">
        <v>73</v>
      </c>
      <c r="C8" s="47" t="s">
        <v>85</v>
      </c>
      <c r="D8" s="47" t="s">
        <v>86</v>
      </c>
      <c r="E8" s="66"/>
      <c r="F8" s="66"/>
      <c r="G8" s="66"/>
      <c r="H8" s="66"/>
      <c r="I8" s="66"/>
    </row>
    <row r="9" spans="2:9" ht="15" customHeight="1" x14ac:dyDescent="0.3">
      <c r="B9" s="37" t="s">
        <v>193</v>
      </c>
    </row>
    <row r="10" spans="2:9" ht="15" customHeight="1" x14ac:dyDescent="0.25">
      <c r="B10" s="30" t="s">
        <v>47</v>
      </c>
      <c r="C10" s="5">
        <v>1388773.6</v>
      </c>
      <c r="D10" s="38">
        <v>51.122801453199152</v>
      </c>
    </row>
    <row r="11" spans="2:9" ht="15" customHeight="1" x14ac:dyDescent="0.3">
      <c r="B11" s="37" t="s">
        <v>194</v>
      </c>
    </row>
    <row r="12" spans="2:9" ht="15" customHeight="1" x14ac:dyDescent="0.25">
      <c r="B12" s="30" t="s">
        <v>91</v>
      </c>
      <c r="C12" s="5">
        <v>647709</v>
      </c>
      <c r="D12" s="38">
        <v>23.843122166528918</v>
      </c>
    </row>
    <row r="13" spans="2:9" ht="15" customHeight="1" x14ac:dyDescent="0.25">
      <c r="B13" s="30" t="s">
        <v>190</v>
      </c>
      <c r="C13" s="5">
        <v>143170.97</v>
      </c>
      <c r="D13" s="38">
        <v>5.2703342525894303</v>
      </c>
    </row>
    <row r="14" spans="2:9" ht="15" customHeight="1" x14ac:dyDescent="0.25">
      <c r="B14" s="30" t="s">
        <v>191</v>
      </c>
      <c r="C14" s="5">
        <v>255420.45</v>
      </c>
      <c r="D14" s="38">
        <v>9.4024029204160993</v>
      </c>
    </row>
    <row r="15" spans="2:9" ht="15" customHeight="1" x14ac:dyDescent="0.25">
      <c r="B15" s="30" t="s">
        <v>192</v>
      </c>
      <c r="C15" s="5">
        <v>275484.18</v>
      </c>
      <c r="D15" s="38">
        <v>10.140978369431402</v>
      </c>
    </row>
    <row r="16" spans="2:9" ht="15" customHeight="1" x14ac:dyDescent="0.25">
      <c r="B16" s="30" t="s">
        <v>200</v>
      </c>
      <c r="C16" s="5">
        <v>5986.0879999999997</v>
      </c>
      <c r="D16" s="38">
        <v>0.2203567149500667</v>
      </c>
    </row>
    <row r="17" spans="2:4" ht="15" customHeight="1" x14ac:dyDescent="0.3">
      <c r="B17" s="7" t="s">
        <v>11</v>
      </c>
      <c r="C17" s="8">
        <v>2716544.4</v>
      </c>
      <c r="D17" s="53">
        <v>100</v>
      </c>
    </row>
    <row r="18" spans="2:4" ht="15" customHeight="1" x14ac:dyDescent="0.25">
      <c r="B18" s="94" t="s">
        <v>87</v>
      </c>
      <c r="C18" s="94"/>
      <c r="D18" s="94"/>
    </row>
    <row r="19" spans="2:4" ht="24" customHeight="1" x14ac:dyDescent="0.25">
      <c r="B19" s="85" t="s">
        <v>133</v>
      </c>
      <c r="C19" s="85"/>
      <c r="D19" s="85"/>
    </row>
    <row r="21" spans="2:4" ht="15" customHeight="1" x14ac:dyDescent="0.25">
      <c r="C21" s="5"/>
    </row>
  </sheetData>
  <mergeCells count="4">
    <mergeCell ref="B18:D18"/>
    <mergeCell ref="B19:D19"/>
    <mergeCell ref="B6:D6"/>
    <mergeCell ref="B7:D7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6:J18"/>
  <sheetViews>
    <sheetView zoomScaleNormal="100" workbookViewId="0">
      <selection activeCell="B7" sqref="B7:D7"/>
    </sheetView>
  </sheetViews>
  <sheetFormatPr baseColWidth="10" defaultColWidth="11.453125" defaultRowHeight="15" customHeight="1" x14ac:dyDescent="0.25"/>
  <cols>
    <col min="1" max="1" width="2.6328125" style="4" customWidth="1"/>
    <col min="2" max="2" width="43.7265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10" ht="15" customHeight="1" x14ac:dyDescent="0.4">
      <c r="B6" s="82" t="s">
        <v>46</v>
      </c>
      <c r="C6" s="82"/>
      <c r="D6" s="82"/>
    </row>
    <row r="7" spans="2:10" ht="30" customHeight="1" x14ac:dyDescent="0.35">
      <c r="B7" s="83" t="s">
        <v>123</v>
      </c>
      <c r="C7" s="83"/>
      <c r="D7" s="83"/>
      <c r="E7" s="66"/>
      <c r="F7" s="66"/>
      <c r="G7" s="66"/>
      <c r="H7" s="66"/>
      <c r="I7" s="66"/>
      <c r="J7" s="66"/>
    </row>
    <row r="8" spans="2:10" ht="30" customHeight="1" x14ac:dyDescent="0.25">
      <c r="B8" s="54" t="s">
        <v>73</v>
      </c>
      <c r="C8" s="47" t="s">
        <v>85</v>
      </c>
      <c r="D8" s="47" t="s">
        <v>86</v>
      </c>
    </row>
    <row r="9" spans="2:10" ht="15" customHeight="1" x14ac:dyDescent="0.3">
      <c r="B9" s="37" t="s">
        <v>195</v>
      </c>
    </row>
    <row r="10" spans="2:10" ht="15" customHeight="1" x14ac:dyDescent="0.25">
      <c r="B10" s="30" t="s">
        <v>49</v>
      </c>
      <c r="C10" s="5">
        <v>2638735</v>
      </c>
      <c r="D10" s="6">
        <v>95.734020626785224</v>
      </c>
    </row>
    <row r="11" spans="2:10" ht="15" customHeight="1" x14ac:dyDescent="0.25">
      <c r="B11" s="30" t="s">
        <v>50</v>
      </c>
      <c r="C11" s="5">
        <v>98821.05</v>
      </c>
      <c r="D11" s="6">
        <v>3.5852544643780346</v>
      </c>
    </row>
    <row r="12" spans="2:10" ht="15" customHeight="1" x14ac:dyDescent="0.3">
      <c r="B12" s="37" t="s">
        <v>196</v>
      </c>
    </row>
    <row r="13" spans="2:10" ht="15" customHeight="1" x14ac:dyDescent="0.25">
      <c r="B13" s="30" t="s">
        <v>51</v>
      </c>
      <c r="C13" s="5">
        <v>10359.956</v>
      </c>
      <c r="D13" s="6">
        <v>0.37586201016645748</v>
      </c>
    </row>
    <row r="14" spans="2:10" ht="15" customHeight="1" x14ac:dyDescent="0.25">
      <c r="B14" s="30" t="s">
        <v>201</v>
      </c>
      <c r="C14" s="5">
        <v>8403.2368999999999</v>
      </c>
      <c r="D14" s="38">
        <v>0.30487171114809281</v>
      </c>
    </row>
    <row r="15" spans="2:10" ht="15" customHeight="1" x14ac:dyDescent="0.3">
      <c r="B15" s="7" t="s">
        <v>3</v>
      </c>
      <c r="C15" s="8">
        <v>2756319</v>
      </c>
      <c r="D15" s="9">
        <v>100</v>
      </c>
    </row>
    <row r="16" spans="2:10" ht="15" customHeight="1" x14ac:dyDescent="0.25">
      <c r="B16" s="94" t="s">
        <v>87</v>
      </c>
      <c r="C16" s="94"/>
      <c r="D16" s="94"/>
    </row>
    <row r="18" spans="3:3" ht="15" customHeight="1" x14ac:dyDescent="0.25">
      <c r="C18" s="5"/>
    </row>
  </sheetData>
  <mergeCells count="3">
    <mergeCell ref="B16:D16"/>
    <mergeCell ref="B6:D6"/>
    <mergeCell ref="B7:D7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6:D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25.54296875" style="4" customWidth="1"/>
    <col min="3" max="3" width="11.453125" style="4"/>
    <col min="4" max="4" width="12.54296875" style="4" bestFit="1" customWidth="1"/>
    <col min="5" max="16384" width="11.453125" style="4"/>
  </cols>
  <sheetData>
    <row r="6" spans="2:4" ht="15" customHeight="1" x14ac:dyDescent="0.4">
      <c r="B6" s="82" t="s">
        <v>48</v>
      </c>
      <c r="C6" s="82"/>
      <c r="D6" s="82"/>
    </row>
    <row r="7" spans="2:4" ht="30" customHeight="1" x14ac:dyDescent="0.35">
      <c r="B7" s="83" t="s">
        <v>124</v>
      </c>
      <c r="C7" s="83"/>
      <c r="D7" s="83"/>
    </row>
    <row r="8" spans="2:4" ht="30" customHeight="1" x14ac:dyDescent="0.25">
      <c r="B8" s="54" t="s">
        <v>73</v>
      </c>
      <c r="C8" s="47" t="s">
        <v>85</v>
      </c>
      <c r="D8" s="47" t="s">
        <v>86</v>
      </c>
    </row>
    <row r="9" spans="2:4" ht="15" customHeight="1" x14ac:dyDescent="0.25">
      <c r="B9" s="10" t="s">
        <v>165</v>
      </c>
      <c r="C9" s="5">
        <v>391956</v>
      </c>
      <c r="D9" s="6">
        <v>14.220271098107681</v>
      </c>
    </row>
    <row r="10" spans="2:4" ht="15" customHeight="1" x14ac:dyDescent="0.25">
      <c r="B10" s="10" t="s">
        <v>76</v>
      </c>
      <c r="C10" s="5">
        <v>1853364</v>
      </c>
      <c r="D10" s="6">
        <v>67.240553846536983</v>
      </c>
    </row>
    <row r="11" spans="2:4" ht="15" customHeight="1" x14ac:dyDescent="0.25">
      <c r="B11" s="10" t="s">
        <v>156</v>
      </c>
      <c r="C11" s="5">
        <v>510998.76</v>
      </c>
      <c r="D11" s="6">
        <v>18.539175055355354</v>
      </c>
    </row>
    <row r="12" spans="2:4" ht="15" customHeight="1" x14ac:dyDescent="0.3">
      <c r="B12" s="7" t="s">
        <v>3</v>
      </c>
      <c r="C12" s="8">
        <v>2756318.76</v>
      </c>
      <c r="D12" s="8">
        <v>100</v>
      </c>
    </row>
    <row r="13" spans="2:4" ht="15" customHeight="1" x14ac:dyDescent="0.25">
      <c r="B13" s="94" t="s">
        <v>87</v>
      </c>
      <c r="C13" s="94"/>
      <c r="D13" s="91"/>
    </row>
    <row r="14" spans="2:4" ht="15" customHeight="1" x14ac:dyDescent="0.25">
      <c r="B14" s="95"/>
      <c r="C14" s="95"/>
      <c r="D14" s="95"/>
    </row>
  </sheetData>
  <mergeCells count="4">
    <mergeCell ref="B6:D6"/>
    <mergeCell ref="B7:D7"/>
    <mergeCell ref="B13:D13"/>
    <mergeCell ref="B14:D14"/>
  </mergeCells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6:M33"/>
  <sheetViews>
    <sheetView zoomScaleNormal="100" workbookViewId="0">
      <selection activeCell="B7" sqref="B7:H7"/>
    </sheetView>
  </sheetViews>
  <sheetFormatPr baseColWidth="10" defaultColWidth="11.453125" defaultRowHeight="15" customHeight="1" x14ac:dyDescent="0.25"/>
  <cols>
    <col min="1" max="1" width="2.6328125" style="4" customWidth="1"/>
    <col min="2" max="2" width="38.1796875" style="4" bestFit="1" customWidth="1"/>
    <col min="3" max="5" width="11.453125" style="4"/>
    <col min="6" max="7" width="12.453125" style="4" bestFit="1" customWidth="1"/>
    <col min="8" max="8" width="12.54296875" style="4" customWidth="1"/>
    <col min="9" max="16384" width="11.453125" style="4"/>
  </cols>
  <sheetData>
    <row r="6" spans="1:13" ht="15" customHeight="1" x14ac:dyDescent="0.4">
      <c r="B6" s="82" t="s">
        <v>52</v>
      </c>
      <c r="C6" s="82"/>
      <c r="D6" s="82"/>
      <c r="E6" s="82"/>
      <c r="F6" s="82"/>
      <c r="G6" s="82"/>
      <c r="H6" s="82"/>
    </row>
    <row r="7" spans="1:13" ht="15" customHeight="1" x14ac:dyDescent="0.35">
      <c r="B7" s="83" t="s">
        <v>125</v>
      </c>
      <c r="C7" s="83"/>
      <c r="D7" s="83"/>
      <c r="E7" s="83"/>
      <c r="F7" s="83"/>
      <c r="G7" s="83"/>
      <c r="H7" s="83"/>
    </row>
    <row r="8" spans="1:13" ht="15" customHeight="1" x14ac:dyDescent="0.25">
      <c r="B8" s="98" t="s">
        <v>73</v>
      </c>
      <c r="C8" s="96" t="s">
        <v>85</v>
      </c>
      <c r="D8" s="96"/>
      <c r="E8" s="96"/>
      <c r="F8" s="96" t="s">
        <v>86</v>
      </c>
      <c r="G8" s="96"/>
      <c r="H8" s="96"/>
      <c r="J8" s="75"/>
      <c r="K8" s="75"/>
      <c r="L8" s="75"/>
      <c r="M8" s="75"/>
    </row>
    <row r="9" spans="1:13" ht="15" customHeight="1" x14ac:dyDescent="0.25">
      <c r="B9" s="99"/>
      <c r="C9" s="72" t="s">
        <v>22</v>
      </c>
      <c r="D9" s="72" t="s">
        <v>10</v>
      </c>
      <c r="E9" s="72" t="s">
        <v>3</v>
      </c>
      <c r="F9" s="72" t="s">
        <v>22</v>
      </c>
      <c r="G9" s="72" t="s">
        <v>10</v>
      </c>
      <c r="H9" s="72" t="s">
        <v>3</v>
      </c>
    </row>
    <row r="10" spans="1:13" ht="15" customHeight="1" x14ac:dyDescent="0.3">
      <c r="B10" s="37" t="s">
        <v>178</v>
      </c>
    </row>
    <row r="11" spans="1:13" ht="15" customHeight="1" x14ac:dyDescent="0.25">
      <c r="A11" s="97"/>
      <c r="B11" s="30" t="s">
        <v>53</v>
      </c>
      <c r="C11" s="5">
        <v>469456.9</v>
      </c>
      <c r="D11" s="5">
        <v>1383907</v>
      </c>
      <c r="E11" s="5">
        <v>1853363.9</v>
      </c>
      <c r="F11" s="6">
        <f>C11/$E$11*100</f>
        <v>25.32999051076802</v>
      </c>
      <c r="G11" s="6">
        <f t="shared" ref="G11:H11" si="0">D11/$E$11*100</f>
        <v>74.670009489231987</v>
      </c>
      <c r="H11" s="6">
        <f t="shared" si="0"/>
        <v>100</v>
      </c>
      <c r="I11" s="20"/>
    </row>
    <row r="12" spans="1:13" ht="15" customHeight="1" x14ac:dyDescent="0.25">
      <c r="A12" s="97"/>
      <c r="B12" s="30" t="s">
        <v>54</v>
      </c>
      <c r="C12" s="5">
        <v>1284256.8</v>
      </c>
      <c r="D12" s="5">
        <v>569107.19999999995</v>
      </c>
      <c r="E12" s="5">
        <v>1853363.9</v>
      </c>
      <c r="F12" s="6">
        <f>C12/$E$12*100</f>
        <v>69.293288813923709</v>
      </c>
      <c r="G12" s="6">
        <f t="shared" ref="G12:H12" si="1">D12/$E$12*100</f>
        <v>30.706716581670769</v>
      </c>
      <c r="H12" s="6">
        <f t="shared" si="1"/>
        <v>100</v>
      </c>
    </row>
    <row r="13" spans="1:13" ht="15" customHeight="1" x14ac:dyDescent="0.25">
      <c r="A13" s="97"/>
      <c r="B13" s="30" t="s">
        <v>55</v>
      </c>
      <c r="C13" s="5">
        <v>1032675.8</v>
      </c>
      <c r="D13" s="5">
        <v>820688.2</v>
      </c>
      <c r="E13" s="5">
        <v>1853363.9</v>
      </c>
      <c r="F13" s="6">
        <f>C13/$E$13*100</f>
        <v>55.718998303571155</v>
      </c>
      <c r="G13" s="6">
        <f t="shared" ref="G13:H13" si="2">D13/$E$13*100</f>
        <v>44.281007092023323</v>
      </c>
      <c r="H13" s="6">
        <f t="shared" si="2"/>
        <v>100</v>
      </c>
      <c r="I13" s="5"/>
    </row>
    <row r="14" spans="1:13" ht="15" customHeight="1" x14ac:dyDescent="0.25">
      <c r="A14" s="97"/>
      <c r="B14" s="30" t="s">
        <v>56</v>
      </c>
      <c r="C14" s="5">
        <v>838278.8</v>
      </c>
      <c r="D14" s="5">
        <v>1015085.1</v>
      </c>
      <c r="E14" s="5">
        <v>1853363.9</v>
      </c>
      <c r="F14" s="6">
        <f>C14/$E$14*100</f>
        <v>45.230124531938934</v>
      </c>
      <c r="G14" s="6">
        <f t="shared" ref="G14:H14" si="3">D14/$E$14*100</f>
        <v>54.76987546806108</v>
      </c>
      <c r="H14" s="6">
        <f t="shared" si="3"/>
        <v>100</v>
      </c>
    </row>
    <row r="15" spans="1:13" ht="15" customHeight="1" x14ac:dyDescent="0.25">
      <c r="A15" s="97"/>
      <c r="B15" s="30" t="s">
        <v>57</v>
      </c>
      <c r="C15" s="5">
        <v>916036.7</v>
      </c>
      <c r="D15" s="5">
        <v>937327.2</v>
      </c>
      <c r="E15" s="5">
        <v>1853363.9</v>
      </c>
      <c r="F15" s="6">
        <f>C15/$E$15*100</f>
        <v>49.425625480241628</v>
      </c>
      <c r="G15" s="6">
        <f t="shared" ref="G15:H15" si="4">D15/$E$15*100</f>
        <v>50.574374519758372</v>
      </c>
      <c r="H15" s="6">
        <f t="shared" si="4"/>
        <v>100</v>
      </c>
    </row>
    <row r="16" spans="1:13" ht="15" customHeight="1" x14ac:dyDescent="0.25">
      <c r="A16" s="97"/>
      <c r="B16" s="30" t="s">
        <v>58</v>
      </c>
      <c r="C16" s="5">
        <v>1134223</v>
      </c>
      <c r="D16" s="5">
        <v>719141</v>
      </c>
      <c r="E16" s="5">
        <v>1853363.9</v>
      </c>
      <c r="F16" s="6">
        <f>C16/$E$16*100</f>
        <v>61.198073405875661</v>
      </c>
      <c r="G16" s="6">
        <f t="shared" ref="G16:H16" si="5">D16/$E$16*100</f>
        <v>38.801931989718803</v>
      </c>
      <c r="H16" s="6">
        <f t="shared" si="5"/>
        <v>100</v>
      </c>
    </row>
    <row r="17" spans="1:9" ht="15" customHeight="1" x14ac:dyDescent="0.25">
      <c r="A17" s="97"/>
      <c r="B17" s="30" t="s">
        <v>176</v>
      </c>
      <c r="C17" s="5">
        <v>2904.1145000000001</v>
      </c>
      <c r="D17" s="5">
        <v>1850459.8</v>
      </c>
      <c r="E17" s="5">
        <v>1853363.9</v>
      </c>
      <c r="F17" s="6">
        <f>C17/$E$17*100</f>
        <v>0.15669424121188505</v>
      </c>
      <c r="G17" s="6">
        <f t="shared" ref="G17:H17" si="6">D17/$E$17*100</f>
        <v>99.843306541149317</v>
      </c>
      <c r="H17" s="6">
        <f t="shared" si="6"/>
        <v>100</v>
      </c>
      <c r="I17" s="20"/>
    </row>
    <row r="18" spans="1:9" ht="15" customHeight="1" x14ac:dyDescent="0.3">
      <c r="A18" s="97"/>
      <c r="B18" s="37" t="s">
        <v>179</v>
      </c>
      <c r="C18" s="5"/>
      <c r="D18" s="5"/>
      <c r="E18" s="5"/>
      <c r="F18" s="6"/>
      <c r="G18" s="6"/>
      <c r="H18" s="6"/>
    </row>
    <row r="19" spans="1:9" ht="15" customHeight="1" x14ac:dyDescent="0.25">
      <c r="A19" s="97"/>
      <c r="B19" s="30" t="s">
        <v>53</v>
      </c>
      <c r="C19" s="5">
        <v>58192.14</v>
      </c>
      <c r="D19" s="5">
        <v>452806.6</v>
      </c>
      <c r="E19" s="5">
        <v>510998.76</v>
      </c>
      <c r="F19" s="6">
        <f>C19/$E$19*100</f>
        <v>11.387921958949567</v>
      </c>
      <c r="G19" s="6">
        <f t="shared" ref="G19:H19" si="7">D19/$E$19*100</f>
        <v>88.612074127146599</v>
      </c>
      <c r="H19" s="6">
        <f t="shared" si="7"/>
        <v>100</v>
      </c>
    </row>
    <row r="20" spans="1:9" ht="15" customHeight="1" x14ac:dyDescent="0.25">
      <c r="A20" s="97"/>
      <c r="B20" s="30" t="s">
        <v>54</v>
      </c>
      <c r="C20" s="5">
        <v>413565</v>
      </c>
      <c r="D20" s="5">
        <v>97433.78</v>
      </c>
      <c r="E20" s="5">
        <v>510998.76</v>
      </c>
      <c r="F20" s="6">
        <f>C20/$E$20*100</f>
        <v>80.932681715313748</v>
      </c>
      <c r="G20" s="6">
        <f t="shared" ref="G20:H20" si="8">D20/$E$20*100</f>
        <v>19.06732219859007</v>
      </c>
      <c r="H20" s="6">
        <f t="shared" si="8"/>
        <v>100</v>
      </c>
    </row>
    <row r="21" spans="1:9" ht="15" customHeight="1" x14ac:dyDescent="0.25">
      <c r="A21" s="97"/>
      <c r="B21" s="30" t="s">
        <v>55</v>
      </c>
      <c r="C21" s="5">
        <v>316928.59999999998</v>
      </c>
      <c r="D21" s="5">
        <v>194070.2</v>
      </c>
      <c r="E21" s="5">
        <v>510998.76</v>
      </c>
      <c r="F21" s="6">
        <f>C21/$E$21*100</f>
        <v>62.021402948218494</v>
      </c>
      <c r="G21" s="6">
        <f t="shared" ref="G21:H21" si="9">D21/$E$21*100</f>
        <v>37.978604879589142</v>
      </c>
      <c r="H21" s="6">
        <f t="shared" si="9"/>
        <v>100</v>
      </c>
    </row>
    <row r="22" spans="1:9" ht="15" customHeight="1" x14ac:dyDescent="0.25">
      <c r="A22" s="97"/>
      <c r="B22" s="30" t="s">
        <v>56</v>
      </c>
      <c r="C22" s="5">
        <v>288560.8</v>
      </c>
      <c r="D22" s="5">
        <v>222438</v>
      </c>
      <c r="E22" s="5">
        <v>510998.76</v>
      </c>
      <c r="F22" s="6">
        <f>C22/$E$22*100</f>
        <v>56.469960905580272</v>
      </c>
      <c r="G22" s="6">
        <f t="shared" ref="G22:H22" si="10">D22/$E$22*100</f>
        <v>43.530046922227363</v>
      </c>
      <c r="H22" s="6">
        <f t="shared" si="10"/>
        <v>100</v>
      </c>
    </row>
    <row r="23" spans="1:9" ht="15" customHeight="1" x14ac:dyDescent="0.25">
      <c r="A23" s="97"/>
      <c r="B23" s="30" t="s">
        <v>57</v>
      </c>
      <c r="C23" s="5">
        <v>245360.5</v>
      </c>
      <c r="D23" s="5">
        <v>265638.3</v>
      </c>
      <c r="E23" s="5">
        <v>510998.76</v>
      </c>
      <c r="F23" s="6">
        <f>C23/$E$23*100</f>
        <v>48.015869940662867</v>
      </c>
      <c r="G23" s="6">
        <f t="shared" ref="G23:H23" si="11">D23/$E$23*100</f>
        <v>51.984137887144776</v>
      </c>
      <c r="H23" s="6">
        <f t="shared" si="11"/>
        <v>100</v>
      </c>
    </row>
    <row r="24" spans="1:9" ht="15" customHeight="1" x14ac:dyDescent="0.25">
      <c r="A24" s="97"/>
      <c r="B24" s="30" t="s">
        <v>58</v>
      </c>
      <c r="C24" s="5">
        <v>309739.5</v>
      </c>
      <c r="D24" s="5">
        <v>201259.2</v>
      </c>
      <c r="E24" s="5">
        <v>510998.76</v>
      </c>
      <c r="F24" s="6">
        <f>C24/$E$24*100</f>
        <v>60.614530649741695</v>
      </c>
      <c r="G24" s="6">
        <f t="shared" ref="G24:H24" si="12">D24/$E$24*100</f>
        <v>39.385457608546844</v>
      </c>
      <c r="H24" s="6">
        <f t="shared" si="12"/>
        <v>100</v>
      </c>
    </row>
    <row r="25" spans="1:9" ht="15" customHeight="1" x14ac:dyDescent="0.25">
      <c r="A25" s="97"/>
      <c r="B25" s="31" t="s">
        <v>176</v>
      </c>
      <c r="C25" s="32">
        <v>1903.924</v>
      </c>
      <c r="D25" s="32">
        <v>509094.8</v>
      </c>
      <c r="E25" s="32">
        <v>510998.76</v>
      </c>
      <c r="F25" s="71">
        <f>C25/$E$25*100</f>
        <v>0.37258877105690041</v>
      </c>
      <c r="G25" s="71">
        <f t="shared" ref="G25:H25" si="13">D25/$E$25*100</f>
        <v>99.627404183916212</v>
      </c>
      <c r="H25" s="71">
        <f t="shared" si="13"/>
        <v>100</v>
      </c>
    </row>
    <row r="26" spans="1:9" s="49" customFormat="1" ht="15" customHeight="1" x14ac:dyDescent="0.35">
      <c r="B26" s="91" t="s">
        <v>87</v>
      </c>
      <c r="C26" s="91"/>
      <c r="D26" s="91"/>
      <c r="E26" s="39"/>
      <c r="F26" s="39"/>
      <c r="G26" s="39"/>
      <c r="H26" s="39"/>
    </row>
    <row r="27" spans="1:9" s="49" customFormat="1" ht="15" customHeight="1" x14ac:dyDescent="0.35">
      <c r="B27" s="91" t="s">
        <v>177</v>
      </c>
      <c r="C27" s="91"/>
      <c r="D27" s="91"/>
      <c r="E27" s="91"/>
      <c r="F27" s="91"/>
      <c r="G27" s="91"/>
      <c r="H27" s="91"/>
    </row>
    <row r="28" spans="1:9" s="49" customFormat="1" ht="15" customHeight="1" x14ac:dyDescent="0.35">
      <c r="B28" s="91" t="s">
        <v>180</v>
      </c>
      <c r="C28" s="91"/>
      <c r="D28" s="91"/>
      <c r="E28" s="91"/>
      <c r="F28" s="91"/>
      <c r="G28" s="91"/>
      <c r="H28" s="91"/>
    </row>
    <row r="29" spans="1:9" ht="15" customHeight="1" x14ac:dyDescent="0.25">
      <c r="E29" s="5"/>
    </row>
    <row r="31" spans="1:9" ht="15" customHeight="1" x14ac:dyDescent="0.25">
      <c r="C31" s="40"/>
      <c r="G31" s="40"/>
      <c r="H31" s="40"/>
    </row>
    <row r="32" spans="1:9" ht="15" customHeight="1" x14ac:dyDescent="0.25">
      <c r="C32" s="40"/>
      <c r="G32" s="40"/>
      <c r="H32" s="40"/>
    </row>
    <row r="33" spans="3:8" ht="15" customHeight="1" x14ac:dyDescent="0.25">
      <c r="C33" s="40"/>
      <c r="G33" s="40"/>
      <c r="H33" s="40"/>
    </row>
  </sheetData>
  <sortState xmlns:xlrd2="http://schemas.microsoft.com/office/spreadsheetml/2017/richdata2" ref="F31:H34">
    <sortCondition ref="G31:G34"/>
  </sortState>
  <mergeCells count="11">
    <mergeCell ref="B28:H28"/>
    <mergeCell ref="A11:A17"/>
    <mergeCell ref="A18:A25"/>
    <mergeCell ref="B8:B9"/>
    <mergeCell ref="B6:H6"/>
    <mergeCell ref="B7:H7"/>
    <mergeCell ref="J8:M8"/>
    <mergeCell ref="B26:D26"/>
    <mergeCell ref="B27:H27"/>
    <mergeCell ref="C8:E8"/>
    <mergeCell ref="F8:H8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6:N14"/>
  <sheetViews>
    <sheetView zoomScaleNormal="100" workbookViewId="0">
      <selection activeCell="B7" sqref="B7:D7"/>
    </sheetView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14" ht="15" customHeight="1" x14ac:dyDescent="0.4">
      <c r="B6" s="82" t="s">
        <v>59</v>
      </c>
      <c r="C6" s="82"/>
      <c r="D6" s="82"/>
    </row>
    <row r="7" spans="2:14" ht="15" customHeight="1" x14ac:dyDescent="0.35">
      <c r="B7" s="83" t="s">
        <v>126</v>
      </c>
      <c r="C7" s="83"/>
      <c r="D7" s="83"/>
      <c r="G7" s="75"/>
      <c r="H7" s="75"/>
      <c r="I7" s="75"/>
      <c r="J7" s="75"/>
      <c r="K7" s="75"/>
      <c r="L7" s="75"/>
      <c r="M7" s="75"/>
      <c r="N7" s="75"/>
    </row>
    <row r="8" spans="2:14" ht="30" customHeight="1" x14ac:dyDescent="0.25">
      <c r="B8" s="54" t="s">
        <v>73</v>
      </c>
      <c r="C8" s="47" t="s">
        <v>85</v>
      </c>
      <c r="D8" s="47" t="s">
        <v>86</v>
      </c>
    </row>
    <row r="9" spans="2:14" ht="15" customHeight="1" x14ac:dyDescent="0.25">
      <c r="B9" s="4" t="s">
        <v>63</v>
      </c>
      <c r="C9" s="5">
        <v>2733250</v>
      </c>
      <c r="D9" s="40">
        <f>C9/$C$13*100</f>
        <v>99.163050430664953</v>
      </c>
    </row>
    <row r="10" spans="2:14" ht="15" customHeight="1" x14ac:dyDescent="0.25">
      <c r="B10" s="4" t="s">
        <v>174</v>
      </c>
      <c r="C10" s="5">
        <v>15128.096</v>
      </c>
      <c r="D10" s="40">
        <f t="shared" ref="D10:D13" si="0">C10/$C$13*100</f>
        <v>0.5488514210437907</v>
      </c>
    </row>
    <row r="11" spans="2:14" ht="15" customHeight="1" x14ac:dyDescent="0.25">
      <c r="B11" s="4" t="s">
        <v>64</v>
      </c>
      <c r="C11" s="5">
        <v>3913.1678000000002</v>
      </c>
      <c r="D11" s="40">
        <f t="shared" si="0"/>
        <v>0.14197078785147874</v>
      </c>
    </row>
    <row r="12" spans="2:14" ht="15" customHeight="1" x14ac:dyDescent="0.25">
      <c r="B12" s="4" t="s">
        <v>216</v>
      </c>
      <c r="C12" s="5">
        <v>4027.5904999999998</v>
      </c>
      <c r="D12" s="40">
        <f t="shared" si="0"/>
        <v>0.14612207440430516</v>
      </c>
    </row>
    <row r="13" spans="2:14" ht="15" customHeight="1" x14ac:dyDescent="0.3">
      <c r="B13" s="7" t="s">
        <v>3</v>
      </c>
      <c r="C13" s="8">
        <v>2756319</v>
      </c>
      <c r="D13" s="67">
        <f t="shared" si="0"/>
        <v>100</v>
      </c>
    </row>
    <row r="14" spans="2:14" ht="15" customHeight="1" x14ac:dyDescent="0.25">
      <c r="B14" s="88" t="s">
        <v>87</v>
      </c>
      <c r="C14" s="88"/>
      <c r="D14" s="86"/>
    </row>
  </sheetData>
  <mergeCells count="4">
    <mergeCell ref="B6:D6"/>
    <mergeCell ref="B7:D7"/>
    <mergeCell ref="B14:D14"/>
    <mergeCell ref="G7:N7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6:M18"/>
  <sheetViews>
    <sheetView zoomScaleNormal="100" workbookViewId="0">
      <selection activeCell="B7" sqref="B7:D7"/>
    </sheetView>
  </sheetViews>
  <sheetFormatPr baseColWidth="10" defaultColWidth="11.453125" defaultRowHeight="15" customHeight="1" x14ac:dyDescent="0.25"/>
  <cols>
    <col min="1" max="1" width="2.6328125" style="4" customWidth="1"/>
    <col min="2" max="2" width="33.54296875" style="4" bestFit="1" customWidth="1"/>
    <col min="3" max="3" width="11.453125" style="4"/>
    <col min="4" max="4" width="12.54296875" style="4" bestFit="1" customWidth="1"/>
    <col min="5" max="16384" width="11.453125" style="4"/>
  </cols>
  <sheetData>
    <row r="6" spans="2:13" ht="15" customHeight="1" x14ac:dyDescent="0.4">
      <c r="B6" s="82" t="s">
        <v>60</v>
      </c>
      <c r="C6" s="82"/>
      <c r="D6" s="82"/>
    </row>
    <row r="7" spans="2:13" ht="15" customHeight="1" x14ac:dyDescent="0.35">
      <c r="B7" s="83" t="s">
        <v>127</v>
      </c>
      <c r="C7" s="83"/>
      <c r="D7" s="83"/>
    </row>
    <row r="8" spans="2:13" ht="30" customHeight="1" x14ac:dyDescent="0.25">
      <c r="B8" s="54" t="s">
        <v>73</v>
      </c>
      <c r="C8" s="47" t="s">
        <v>85</v>
      </c>
      <c r="D8" s="47" t="s">
        <v>86</v>
      </c>
      <c r="F8" s="75"/>
      <c r="G8" s="75"/>
      <c r="H8" s="75"/>
      <c r="I8" s="75"/>
      <c r="J8" s="75"/>
      <c r="K8" s="75"/>
      <c r="L8" s="75"/>
      <c r="M8" s="75"/>
    </row>
    <row r="9" spans="2:13" ht="15" customHeight="1" x14ac:dyDescent="0.25">
      <c r="B9" s="4" t="s">
        <v>67</v>
      </c>
      <c r="C9" s="5">
        <v>2523944</v>
      </c>
      <c r="D9" s="6">
        <v>91.569382788378277</v>
      </c>
    </row>
    <row r="10" spans="2:13" ht="15" customHeight="1" x14ac:dyDescent="0.25">
      <c r="B10" s="4" t="s">
        <v>65</v>
      </c>
      <c r="C10" s="5">
        <v>154250.75</v>
      </c>
      <c r="D10" s="6">
        <v>5.5962596524108461</v>
      </c>
    </row>
    <row r="11" spans="2:13" ht="15" customHeight="1" x14ac:dyDescent="0.25">
      <c r="B11" s="4" t="s">
        <v>66</v>
      </c>
      <c r="C11" s="5">
        <v>65492.665000000001</v>
      </c>
      <c r="D11" s="6">
        <v>2.3760919066413617</v>
      </c>
    </row>
    <row r="12" spans="2:13" ht="15" customHeight="1" x14ac:dyDescent="0.25">
      <c r="B12" s="4" t="s">
        <v>202</v>
      </c>
      <c r="C12" s="5">
        <v>12631.261771000001</v>
      </c>
      <c r="D12" s="6">
        <v>0.4582656525695134</v>
      </c>
    </row>
    <row r="13" spans="2:13" ht="15" customHeight="1" x14ac:dyDescent="0.3">
      <c r="B13" s="7" t="s">
        <v>3</v>
      </c>
      <c r="C13" s="8">
        <v>2756318.676771</v>
      </c>
      <c r="D13" s="9">
        <v>100</v>
      </c>
    </row>
    <row r="14" spans="2:13" ht="15" customHeight="1" x14ac:dyDescent="0.25">
      <c r="B14" s="86" t="s">
        <v>87</v>
      </c>
      <c r="C14" s="86"/>
      <c r="D14" s="86"/>
    </row>
    <row r="15" spans="2:13" ht="24" customHeight="1" x14ac:dyDescent="0.25">
      <c r="B15" s="85" t="s">
        <v>217</v>
      </c>
      <c r="C15" s="85"/>
      <c r="D15" s="85"/>
    </row>
    <row r="16" spans="2:13" ht="15" customHeight="1" x14ac:dyDescent="0.25">
      <c r="C16" s="40"/>
    </row>
    <row r="17" spans="3:3" ht="15" customHeight="1" x14ac:dyDescent="0.25">
      <c r="C17" s="40"/>
    </row>
    <row r="18" spans="3:3" ht="15" customHeight="1" x14ac:dyDescent="0.25">
      <c r="C18" s="40"/>
    </row>
  </sheetData>
  <sortState xmlns:xlrd2="http://schemas.microsoft.com/office/spreadsheetml/2017/richdata2" ref="B16:C18">
    <sortCondition ref="C16:C18"/>
  </sortState>
  <mergeCells count="5">
    <mergeCell ref="B6:D6"/>
    <mergeCell ref="B7:D7"/>
    <mergeCell ref="B14:D14"/>
    <mergeCell ref="F8:M8"/>
    <mergeCell ref="B15:D1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6:M20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1.453125" style="4"/>
    <col min="4" max="4" width="12.54296875" style="4" bestFit="1" customWidth="1"/>
    <col min="5" max="16384" width="11.453125" style="4"/>
  </cols>
  <sheetData>
    <row r="6" spans="2:13" ht="15" customHeight="1" x14ac:dyDescent="0.4">
      <c r="B6" s="82" t="s">
        <v>61</v>
      </c>
      <c r="C6" s="82"/>
      <c r="D6" s="82"/>
    </row>
    <row r="7" spans="2:13" ht="30" customHeight="1" x14ac:dyDescent="0.35">
      <c r="B7" s="83" t="s">
        <v>128</v>
      </c>
      <c r="C7" s="83"/>
      <c r="D7" s="83"/>
    </row>
    <row r="8" spans="2:13" ht="30" customHeight="1" x14ac:dyDescent="0.25">
      <c r="B8" s="54" t="s">
        <v>73</v>
      </c>
      <c r="C8" s="47" t="s">
        <v>85</v>
      </c>
      <c r="D8" s="47" t="s">
        <v>86</v>
      </c>
      <c r="F8" s="75"/>
      <c r="G8" s="75"/>
      <c r="H8" s="75"/>
      <c r="I8" s="75"/>
      <c r="J8" s="75"/>
      <c r="K8" s="75"/>
      <c r="L8" s="75"/>
      <c r="M8" s="75"/>
    </row>
    <row r="9" spans="2:13" ht="15" customHeight="1" x14ac:dyDescent="0.25">
      <c r="B9" s="4" t="s">
        <v>68</v>
      </c>
      <c r="C9" s="5">
        <v>1250309.5</v>
      </c>
      <c r="D9" s="6">
        <f t="shared" ref="D9:D17" si="0">C9/$C$18*100</f>
        <v>48.284993996764548</v>
      </c>
    </row>
    <row r="10" spans="2:13" ht="15" customHeight="1" x14ac:dyDescent="0.25">
      <c r="B10" s="4" t="s">
        <v>94</v>
      </c>
      <c r="C10" s="5">
        <v>563628.4</v>
      </c>
      <c r="D10" s="6">
        <f t="shared" si="0"/>
        <v>21.76644575635553</v>
      </c>
    </row>
    <row r="11" spans="2:13" ht="15" customHeight="1" x14ac:dyDescent="0.25">
      <c r="B11" s="4" t="s">
        <v>93</v>
      </c>
      <c r="C11" s="5">
        <v>355396.1</v>
      </c>
      <c r="D11" s="6">
        <f t="shared" si="0"/>
        <v>13.724840573452838</v>
      </c>
    </row>
    <row r="12" spans="2:13" ht="15" customHeight="1" x14ac:dyDescent="0.25">
      <c r="B12" s="4" t="s">
        <v>95</v>
      </c>
      <c r="C12" s="5">
        <v>150194.5</v>
      </c>
      <c r="D12" s="6">
        <f t="shared" si="0"/>
        <v>5.8002762762716378</v>
      </c>
    </row>
    <row r="13" spans="2:13" ht="15" customHeight="1" x14ac:dyDescent="0.25">
      <c r="B13" s="4" t="s">
        <v>90</v>
      </c>
      <c r="C13" s="5">
        <v>100759.8</v>
      </c>
      <c r="D13" s="6">
        <f t="shared" si="0"/>
        <v>3.8911856129343949</v>
      </c>
    </row>
    <row r="14" spans="2:13" ht="15" customHeight="1" x14ac:dyDescent="0.25">
      <c r="B14" s="4" t="s">
        <v>92</v>
      </c>
      <c r="C14" s="5">
        <v>87229.4</v>
      </c>
      <c r="D14" s="6">
        <f t="shared" si="0"/>
        <v>3.3686627633728872</v>
      </c>
    </row>
    <row r="15" spans="2:13" ht="15" customHeight="1" x14ac:dyDescent="0.25">
      <c r="B15" s="4" t="s">
        <v>106</v>
      </c>
      <c r="C15" s="5">
        <v>76249.350000000006</v>
      </c>
      <c r="D15" s="6">
        <f t="shared" si="0"/>
        <v>2.9446304351100259</v>
      </c>
    </row>
    <row r="16" spans="2:13" ht="15" customHeight="1" x14ac:dyDescent="0.25">
      <c r="B16" s="4" t="s">
        <v>69</v>
      </c>
      <c r="C16" s="5">
        <v>4708.2240000000002</v>
      </c>
      <c r="D16" s="6">
        <f t="shared" si="0"/>
        <v>0.18182423437990575</v>
      </c>
    </row>
    <row r="17" spans="2:4" ht="15" customHeight="1" x14ac:dyDescent="0.25">
      <c r="B17" s="4" t="s">
        <v>77</v>
      </c>
      <c r="C17" s="5">
        <v>961.68356000000006</v>
      </c>
      <c r="D17" s="6">
        <f t="shared" si="0"/>
        <v>3.7138712391921486E-2</v>
      </c>
    </row>
    <row r="18" spans="2:4" ht="15" customHeight="1" x14ac:dyDescent="0.3">
      <c r="B18" s="7" t="s">
        <v>11</v>
      </c>
      <c r="C18" s="8">
        <v>2589437</v>
      </c>
      <c r="D18" s="53">
        <f t="shared" ref="D18" si="1">C18/$C$18*100</f>
        <v>100</v>
      </c>
    </row>
    <row r="19" spans="2:4" ht="15" customHeight="1" x14ac:dyDescent="0.25">
      <c r="B19" s="91" t="s">
        <v>87</v>
      </c>
      <c r="C19" s="91"/>
      <c r="D19" s="91"/>
    </row>
    <row r="20" spans="2:4" ht="34" customHeight="1" x14ac:dyDescent="0.25">
      <c r="B20" s="85" t="s">
        <v>134</v>
      </c>
      <c r="C20" s="85"/>
      <c r="D20" s="85"/>
    </row>
  </sheetData>
  <sortState xmlns:xlrd2="http://schemas.microsoft.com/office/spreadsheetml/2017/richdata2" ref="B10:D18">
    <sortCondition descending="1" ref="D10:D18"/>
  </sortState>
  <mergeCells count="5">
    <mergeCell ref="B6:D6"/>
    <mergeCell ref="B7:D7"/>
    <mergeCell ref="B19:D19"/>
    <mergeCell ref="B20:D20"/>
    <mergeCell ref="F8:M8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6:H20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0.453125" style="4" bestFit="1" customWidth="1"/>
    <col min="3" max="8" width="10.54296875" style="4" customWidth="1"/>
    <col min="9" max="16384" width="11.453125" style="4"/>
  </cols>
  <sheetData>
    <row r="6" spans="2:8" ht="15" customHeight="1" x14ac:dyDescent="0.35">
      <c r="B6" s="101" t="s">
        <v>62</v>
      </c>
      <c r="C6" s="101"/>
      <c r="D6" s="101"/>
      <c r="E6" s="101"/>
      <c r="F6" s="101"/>
      <c r="G6" s="101"/>
      <c r="H6" s="101"/>
    </row>
    <row r="7" spans="2:8" ht="15" customHeight="1" x14ac:dyDescent="0.25">
      <c r="B7" s="102" t="s">
        <v>151</v>
      </c>
      <c r="C7" s="102"/>
      <c r="D7" s="102"/>
      <c r="E7" s="102"/>
      <c r="F7" s="102"/>
      <c r="G7" s="102"/>
      <c r="H7" s="102"/>
    </row>
    <row r="8" spans="2:8" ht="15" customHeight="1" x14ac:dyDescent="0.25">
      <c r="B8" s="103" t="s">
        <v>72</v>
      </c>
      <c r="C8" s="105" t="s">
        <v>85</v>
      </c>
      <c r="D8" s="105"/>
      <c r="E8" s="105"/>
      <c r="F8" s="105" t="s">
        <v>86</v>
      </c>
      <c r="G8" s="105"/>
      <c r="H8" s="105"/>
    </row>
    <row r="9" spans="2:8" ht="15" customHeight="1" x14ac:dyDescent="0.25">
      <c r="B9" s="104"/>
      <c r="C9" s="73" t="s">
        <v>96</v>
      </c>
      <c r="D9" s="73" t="s">
        <v>10</v>
      </c>
      <c r="E9" s="73" t="s">
        <v>3</v>
      </c>
      <c r="F9" s="73" t="s">
        <v>218</v>
      </c>
      <c r="G9" s="73" t="s">
        <v>10</v>
      </c>
      <c r="H9" s="73" t="s">
        <v>3</v>
      </c>
    </row>
    <row r="10" spans="2:8" ht="15" customHeight="1" x14ac:dyDescent="0.25">
      <c r="B10" s="50" t="s">
        <v>97</v>
      </c>
      <c r="C10" s="5">
        <v>2522096</v>
      </c>
      <c r="D10" s="5">
        <v>234222.87</v>
      </c>
      <c r="E10" s="5">
        <v>2756319</v>
      </c>
      <c r="F10" s="20">
        <f>C10/$E$16*100</f>
        <v>91.5023261095686</v>
      </c>
      <c r="G10" s="20">
        <f>D10/$E$16*100</f>
        <v>8.4976691739961883</v>
      </c>
      <c r="H10" s="20">
        <f>E10/$E$16*100</f>
        <v>100</v>
      </c>
    </row>
    <row r="11" spans="2:8" ht="15" customHeight="1" x14ac:dyDescent="0.25">
      <c r="B11" s="50" t="s">
        <v>98</v>
      </c>
      <c r="C11" s="5">
        <v>2109397</v>
      </c>
      <c r="D11" s="5">
        <v>646922.04</v>
      </c>
      <c r="E11" s="5">
        <v>2756319</v>
      </c>
      <c r="F11" s="20">
        <f>C11/$E$10*100</f>
        <v>76.529494590430204</v>
      </c>
      <c r="G11" s="20">
        <f>D11/$E$10*100</f>
        <v>23.470506860780631</v>
      </c>
      <c r="H11" s="20">
        <f>E11/$E$10*100</f>
        <v>100</v>
      </c>
    </row>
    <row r="12" spans="2:8" ht="15" customHeight="1" x14ac:dyDescent="0.25">
      <c r="B12" s="50" t="s">
        <v>204</v>
      </c>
      <c r="C12" s="5">
        <v>2056708</v>
      </c>
      <c r="D12" s="5">
        <v>699610.59</v>
      </c>
      <c r="E12" s="5">
        <v>2756319</v>
      </c>
      <c r="F12" s="20">
        <f>C12/$E$18*100</f>
        <v>74.617923397110417</v>
      </c>
      <c r="G12" s="20">
        <f>D12/$E$18*100</f>
        <v>25.38206172797851</v>
      </c>
      <c r="H12" s="20">
        <f>E12/$E$18*100</f>
        <v>100</v>
      </c>
    </row>
    <row r="13" spans="2:8" ht="15" customHeight="1" x14ac:dyDescent="0.25">
      <c r="B13" s="50" t="s">
        <v>99</v>
      </c>
      <c r="C13" s="5">
        <v>1874125</v>
      </c>
      <c r="D13" s="5">
        <v>882194.28</v>
      </c>
      <c r="E13" s="5">
        <v>2756319</v>
      </c>
      <c r="F13" s="20">
        <f>C13/$E$17*100</f>
        <v>67.9937626958273</v>
      </c>
      <c r="G13" s="20">
        <f>D13/$E$17*100</f>
        <v>32.00624746264856</v>
      </c>
      <c r="H13" s="20">
        <f>E13/$E$17*100</f>
        <v>100</v>
      </c>
    </row>
    <row r="14" spans="2:8" ht="15" customHeight="1" x14ac:dyDescent="0.25">
      <c r="B14" s="50" t="s">
        <v>100</v>
      </c>
      <c r="C14" s="5">
        <v>1531947</v>
      </c>
      <c r="D14" s="5">
        <v>1224372</v>
      </c>
      <c r="E14" s="5">
        <v>2756319</v>
      </c>
      <c r="F14" s="20">
        <f>C14/$E$13*100</f>
        <v>55.579452160653396</v>
      </c>
      <c r="G14" s="20">
        <f>D14/$E$13*100</f>
        <v>44.420547839346611</v>
      </c>
      <c r="H14" s="20">
        <f>E14/$E$13*100</f>
        <v>100</v>
      </c>
    </row>
    <row r="15" spans="2:8" ht="15" customHeight="1" x14ac:dyDescent="0.25">
      <c r="B15" s="50" t="s">
        <v>101</v>
      </c>
      <c r="C15" s="5">
        <v>1359698</v>
      </c>
      <c r="D15" s="5">
        <v>1396621</v>
      </c>
      <c r="E15" s="5">
        <v>2756319</v>
      </c>
      <c r="F15" s="20">
        <f>C15/$E$11*100</f>
        <v>49.330211778825308</v>
      </c>
      <c r="G15" s="20">
        <f>D15/$E$11*100</f>
        <v>50.669788221174692</v>
      </c>
      <c r="H15" s="20">
        <f>E15/$E$11*100</f>
        <v>100</v>
      </c>
    </row>
    <row r="16" spans="2:8" ht="15" customHeight="1" x14ac:dyDescent="0.25">
      <c r="B16" s="50" t="s">
        <v>102</v>
      </c>
      <c r="C16" s="5">
        <v>866192.16</v>
      </c>
      <c r="D16" s="5">
        <v>1890127</v>
      </c>
      <c r="E16" s="5">
        <v>2756319</v>
      </c>
      <c r="F16" s="20">
        <f>C16/$E$15*100</f>
        <v>31.425686214113824</v>
      </c>
      <c r="G16" s="20">
        <f>D16/$E$15*100</f>
        <v>68.574319590729516</v>
      </c>
      <c r="H16" s="20">
        <f>E16/$E$15*100</f>
        <v>100</v>
      </c>
    </row>
    <row r="17" spans="2:8" ht="15" customHeight="1" x14ac:dyDescent="0.25">
      <c r="B17" s="50" t="s">
        <v>103</v>
      </c>
      <c r="C17" s="5">
        <v>817913.24</v>
      </c>
      <c r="D17" s="5">
        <v>1938406</v>
      </c>
      <c r="E17" s="5">
        <v>2756319</v>
      </c>
      <c r="F17" s="20">
        <f>C17/$E$12*100</f>
        <v>29.6741139178738</v>
      </c>
      <c r="G17" s="20">
        <f>D17/$E$12*100</f>
        <v>70.325894789391214</v>
      </c>
      <c r="H17" s="20">
        <f>E17/$E$12*100</f>
        <v>100</v>
      </c>
    </row>
    <row r="18" spans="2:8" ht="15" customHeight="1" x14ac:dyDescent="0.25">
      <c r="B18" s="50" t="s">
        <v>104</v>
      </c>
      <c r="C18" s="5">
        <v>697843.17</v>
      </c>
      <c r="D18" s="5">
        <v>2058476</v>
      </c>
      <c r="E18" s="5">
        <v>2756319</v>
      </c>
      <c r="F18" s="20">
        <f>C18/$E$14*100</f>
        <v>25.317939251588804</v>
      </c>
      <c r="G18" s="20">
        <f>D18/$E$14*100</f>
        <v>74.682066916057238</v>
      </c>
      <c r="H18" s="20">
        <f>E18/$E$14*100</f>
        <v>100</v>
      </c>
    </row>
    <row r="19" spans="2:8" ht="15" customHeight="1" x14ac:dyDescent="0.25">
      <c r="B19" s="74" t="s">
        <v>105</v>
      </c>
      <c r="C19" s="32">
        <v>165032.84</v>
      </c>
      <c r="D19" s="32">
        <v>2591286</v>
      </c>
      <c r="E19" s="32">
        <v>2756319</v>
      </c>
      <c r="F19" s="33">
        <f>C19/$E$19*100</f>
        <v>5.9874361421881863</v>
      </c>
      <c r="G19" s="33">
        <f>D19/$E$19*100</f>
        <v>94.012558052968458</v>
      </c>
      <c r="H19" s="33">
        <f>E19/$E$19*100</f>
        <v>100</v>
      </c>
    </row>
    <row r="20" spans="2:8" ht="15" customHeight="1" x14ac:dyDescent="0.25">
      <c r="B20" s="100" t="s">
        <v>87</v>
      </c>
      <c r="C20" s="100"/>
      <c r="D20" s="100"/>
      <c r="E20" s="100"/>
      <c r="F20" s="100"/>
    </row>
  </sheetData>
  <sortState xmlns:xlrd2="http://schemas.microsoft.com/office/spreadsheetml/2017/richdata2" ref="B22:C22">
    <sortCondition descending="1" ref="C22"/>
  </sortState>
  <mergeCells count="6">
    <mergeCell ref="B20:F20"/>
    <mergeCell ref="B6:H6"/>
    <mergeCell ref="B7:H7"/>
    <mergeCell ref="B8:B9"/>
    <mergeCell ref="C8:E8"/>
    <mergeCell ref="F8:H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D22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5.7265625" style="4" bestFit="1" customWidth="1"/>
    <col min="3" max="16384" width="11.453125" style="4"/>
  </cols>
  <sheetData>
    <row r="6" spans="2:4" ht="15" customHeight="1" x14ac:dyDescent="0.35">
      <c r="B6" s="82" t="s">
        <v>4</v>
      </c>
      <c r="C6" s="82"/>
      <c r="D6" s="82"/>
    </row>
    <row r="7" spans="2:4" ht="30" customHeight="1" x14ac:dyDescent="0.35">
      <c r="B7" s="83" t="s">
        <v>108</v>
      </c>
      <c r="C7" s="83"/>
      <c r="D7" s="83"/>
    </row>
    <row r="8" spans="2:4" s="45" customFormat="1" ht="30" customHeight="1" x14ac:dyDescent="0.3">
      <c r="B8" s="46" t="s">
        <v>72</v>
      </c>
      <c r="C8" s="47" t="s">
        <v>85</v>
      </c>
      <c r="D8" s="47" t="s">
        <v>86</v>
      </c>
    </row>
    <row r="9" spans="2:4" ht="15" customHeight="1" x14ac:dyDescent="0.3">
      <c r="B9" s="37" t="s">
        <v>183</v>
      </c>
      <c r="C9" s="35">
        <v>2436181.821</v>
      </c>
      <c r="D9" s="43">
        <v>88.385339392561917</v>
      </c>
    </row>
    <row r="10" spans="2:4" ht="15" customHeight="1" x14ac:dyDescent="0.25">
      <c r="B10" s="30" t="s">
        <v>184</v>
      </c>
      <c r="C10" s="5">
        <v>2134077.7110000001</v>
      </c>
      <c r="D10" s="38">
        <v>77.424920074073839</v>
      </c>
    </row>
    <row r="11" spans="2:4" ht="15" customHeight="1" x14ac:dyDescent="0.25">
      <c r="B11" s="30" t="s">
        <v>2</v>
      </c>
      <c r="C11" s="5">
        <v>302104.11</v>
      </c>
      <c r="D11" s="38">
        <v>10.960419318488075</v>
      </c>
    </row>
    <row r="12" spans="2:4" ht="15" customHeight="1" x14ac:dyDescent="0.3">
      <c r="B12" s="37" t="s">
        <v>182</v>
      </c>
      <c r="C12" s="35">
        <v>319215.88199999998</v>
      </c>
      <c r="D12" s="43">
        <v>11.581239063053495</v>
      </c>
    </row>
    <row r="13" spans="2:4" ht="15" customHeight="1" x14ac:dyDescent="0.25">
      <c r="B13" s="30" t="s">
        <v>185</v>
      </c>
      <c r="C13" s="5">
        <v>279780.69</v>
      </c>
      <c r="D13" s="38">
        <v>10.150519566304224</v>
      </c>
    </row>
    <row r="14" spans="2:4" ht="15" customHeight="1" x14ac:dyDescent="0.25">
      <c r="B14" s="30" t="s">
        <v>186</v>
      </c>
      <c r="C14" s="5">
        <v>39435.191999999995</v>
      </c>
      <c r="D14" s="38">
        <v>1.4307194967492709</v>
      </c>
    </row>
    <row r="15" spans="2:4" ht="15" customHeight="1" x14ac:dyDescent="0.25">
      <c r="B15" s="4" t="s">
        <v>83</v>
      </c>
      <c r="C15" s="32">
        <v>921.20434699999998</v>
      </c>
      <c r="D15" s="38">
        <v>3.3421544384596394E-2</v>
      </c>
    </row>
    <row r="16" spans="2:4" ht="15" customHeight="1" x14ac:dyDescent="0.3">
      <c r="B16" s="7" t="s">
        <v>3</v>
      </c>
      <c r="C16" s="8">
        <v>2756318.9073469997</v>
      </c>
      <c r="D16" s="51">
        <v>100</v>
      </c>
    </row>
    <row r="17" spans="2:4" ht="15" customHeight="1" x14ac:dyDescent="0.25">
      <c r="B17" s="52" t="s">
        <v>87</v>
      </c>
      <c r="C17" s="48"/>
      <c r="D17" s="48"/>
    </row>
    <row r="19" spans="2:4" ht="15" customHeight="1" x14ac:dyDescent="0.25">
      <c r="B19" s="19"/>
      <c r="D19" s="40"/>
    </row>
    <row r="22" spans="2:4" ht="15" customHeight="1" x14ac:dyDescent="0.25">
      <c r="C22" s="5"/>
    </row>
  </sheetData>
  <sortState xmlns:xlrd2="http://schemas.microsoft.com/office/spreadsheetml/2017/richdata2" ref="C19:D19">
    <sortCondition ref="D19"/>
  </sortState>
  <mergeCells count="2">
    <mergeCell ref="B7:D7"/>
    <mergeCell ref="B6:D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D18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45.7265625" style="4" bestFit="1" customWidth="1"/>
    <col min="3" max="16384" width="11.453125" style="4"/>
  </cols>
  <sheetData>
    <row r="6" spans="2:4" ht="15" customHeight="1" x14ac:dyDescent="0.35">
      <c r="B6" s="82" t="s">
        <v>5</v>
      </c>
      <c r="C6" s="82"/>
      <c r="D6" s="82"/>
    </row>
    <row r="7" spans="2:4" ht="30" customHeight="1" x14ac:dyDescent="0.35">
      <c r="B7" s="83" t="s">
        <v>109</v>
      </c>
      <c r="C7" s="83"/>
      <c r="D7" s="83"/>
    </row>
    <row r="8" spans="2:4" ht="30" customHeight="1" x14ac:dyDescent="0.25">
      <c r="B8" s="46" t="s">
        <v>72</v>
      </c>
      <c r="C8" s="46" t="s">
        <v>85</v>
      </c>
      <c r="D8" s="46" t="s">
        <v>86</v>
      </c>
    </row>
    <row r="9" spans="2:4" ht="15" customHeight="1" x14ac:dyDescent="0.3">
      <c r="B9" s="37" t="s">
        <v>183</v>
      </c>
      <c r="C9" s="35">
        <v>2469458.8029999998</v>
      </c>
      <c r="D9" s="43">
        <v>89.644807677846345</v>
      </c>
    </row>
    <row r="10" spans="2:4" ht="15" customHeight="1" x14ac:dyDescent="0.25">
      <c r="B10" s="30" t="s">
        <v>184</v>
      </c>
      <c r="C10" s="5">
        <v>2469458.8029999998</v>
      </c>
      <c r="D10" s="38">
        <v>89.592641516854911</v>
      </c>
    </row>
    <row r="11" spans="2:4" ht="15" customHeight="1" x14ac:dyDescent="0.3">
      <c r="B11" s="37" t="s">
        <v>182</v>
      </c>
      <c r="C11" s="35">
        <v>285256.01760000002</v>
      </c>
      <c r="D11" s="43">
        <v>10.349166422341186</v>
      </c>
    </row>
    <row r="12" spans="2:4" ht="15" customHeight="1" x14ac:dyDescent="0.25">
      <c r="B12" s="30" t="s">
        <v>185</v>
      </c>
      <c r="C12" s="5">
        <v>247893.69</v>
      </c>
      <c r="D12" s="38">
        <v>8.9936509471141655</v>
      </c>
    </row>
    <row r="13" spans="2:4" ht="15" customHeight="1" x14ac:dyDescent="0.25">
      <c r="B13" s="30" t="s">
        <v>186</v>
      </c>
      <c r="C13" s="5">
        <v>37362.327599999997</v>
      </c>
      <c r="D13" s="38">
        <v>1.3555154752270204</v>
      </c>
    </row>
    <row r="14" spans="2:4" ht="15" customHeight="1" x14ac:dyDescent="0.25">
      <c r="B14" s="4" t="s">
        <v>83</v>
      </c>
      <c r="C14" s="5">
        <v>1603.9586999999999</v>
      </c>
      <c r="D14" s="38">
        <v>5.8192060803915605E-2</v>
      </c>
    </row>
    <row r="15" spans="2:4" ht="15" customHeight="1" x14ac:dyDescent="0.3">
      <c r="B15" s="7" t="s">
        <v>3</v>
      </c>
      <c r="C15" s="8">
        <v>2756318.7792999996</v>
      </c>
      <c r="D15" s="51">
        <v>100</v>
      </c>
    </row>
    <row r="16" spans="2:4" ht="15" customHeight="1" x14ac:dyDescent="0.25">
      <c r="B16" s="39" t="s">
        <v>87</v>
      </c>
      <c r="C16" s="48"/>
      <c r="D16" s="48"/>
    </row>
    <row r="18" spans="2:4" ht="15" customHeight="1" x14ac:dyDescent="0.25">
      <c r="B18" s="19"/>
      <c r="C18" s="5"/>
      <c r="D18" s="40"/>
    </row>
  </sheetData>
  <sortState xmlns:xlrd2="http://schemas.microsoft.com/office/spreadsheetml/2017/richdata2" ref="C18:D18">
    <sortCondition ref="D18"/>
  </sortState>
  <mergeCells count="2">
    <mergeCell ref="B6:D6"/>
    <mergeCell ref="B7:D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E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7.54296875" style="4" customWidth="1"/>
    <col min="3" max="16384" width="11.453125" style="4"/>
  </cols>
  <sheetData>
    <row r="6" spans="2:5" ht="15" customHeight="1" x14ac:dyDescent="0.35">
      <c r="B6" s="82" t="s">
        <v>8</v>
      </c>
      <c r="C6" s="82"/>
      <c r="D6" s="82"/>
    </row>
    <row r="7" spans="2:5" ht="15" customHeight="1" x14ac:dyDescent="0.35">
      <c r="B7" s="84" t="s">
        <v>152</v>
      </c>
      <c r="C7" s="84"/>
      <c r="D7" s="84"/>
    </row>
    <row r="8" spans="2:5" ht="30" customHeight="1" x14ac:dyDescent="0.25">
      <c r="B8" s="46" t="s">
        <v>73</v>
      </c>
      <c r="C8" s="47" t="s">
        <v>85</v>
      </c>
      <c r="D8" s="47" t="s">
        <v>86</v>
      </c>
    </row>
    <row r="9" spans="2:5" ht="15" customHeight="1" x14ac:dyDescent="0.25">
      <c r="B9" s="10" t="s">
        <v>6</v>
      </c>
      <c r="C9" s="11">
        <v>1986105.6</v>
      </c>
      <c r="D9" s="12">
        <f>C9/$C$12*100</f>
        <v>72.628599358430293</v>
      </c>
    </row>
    <row r="10" spans="2:5" ht="15" customHeight="1" x14ac:dyDescent="0.25">
      <c r="B10" s="10" t="s">
        <v>7</v>
      </c>
      <c r="C10" s="11">
        <v>224751.67</v>
      </c>
      <c r="D10" s="12">
        <f>C10/$C$12*100</f>
        <v>8.2187971251720651</v>
      </c>
    </row>
    <row r="11" spans="2:5" ht="15" customHeight="1" x14ac:dyDescent="0.25">
      <c r="B11" s="13" t="s">
        <v>160</v>
      </c>
      <c r="C11" s="11">
        <v>523748.13</v>
      </c>
      <c r="D11" s="12">
        <f>C11/$C$12*100</f>
        <v>19.152603516397651</v>
      </c>
    </row>
    <row r="12" spans="2:5" ht="15" customHeight="1" x14ac:dyDescent="0.3">
      <c r="B12" s="14" t="s">
        <v>11</v>
      </c>
      <c r="C12" s="15">
        <f>C9+C10+C11</f>
        <v>2734605.4</v>
      </c>
      <c r="D12" s="16">
        <f>C12/$C$12*100</f>
        <v>100</v>
      </c>
      <c r="E12" s="5"/>
    </row>
    <row r="13" spans="2:5" ht="15" customHeight="1" x14ac:dyDescent="0.25">
      <c r="B13" s="80" t="s">
        <v>87</v>
      </c>
      <c r="C13" s="80"/>
      <c r="D13" s="80"/>
    </row>
    <row r="14" spans="2:5" ht="34" customHeight="1" x14ac:dyDescent="0.25">
      <c r="B14" s="81" t="s">
        <v>129</v>
      </c>
      <c r="C14" s="81"/>
      <c r="D14" s="81"/>
      <c r="E14" s="5"/>
    </row>
  </sheetData>
  <mergeCells count="4">
    <mergeCell ref="B14:D14"/>
    <mergeCell ref="B6:D6"/>
    <mergeCell ref="B7:D7"/>
    <mergeCell ref="B13:D13"/>
  </mergeCells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D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3" width="12.453125" style="4" bestFit="1" customWidth="1"/>
    <col min="4" max="16384" width="11.453125" style="4"/>
  </cols>
  <sheetData>
    <row r="6" spans="2:4" ht="15" customHeight="1" x14ac:dyDescent="0.35">
      <c r="B6" s="82" t="s">
        <v>12</v>
      </c>
      <c r="C6" s="82"/>
      <c r="D6" s="82"/>
    </row>
    <row r="7" spans="2:4" ht="15" customHeight="1" x14ac:dyDescent="0.35">
      <c r="B7" s="84" t="s">
        <v>110</v>
      </c>
      <c r="C7" s="84"/>
      <c r="D7" s="84"/>
    </row>
    <row r="8" spans="2:4" ht="30" customHeight="1" x14ac:dyDescent="0.25">
      <c r="B8" s="46" t="s">
        <v>73</v>
      </c>
      <c r="C8" s="47" t="s">
        <v>85</v>
      </c>
      <c r="D8" s="47" t="s">
        <v>86</v>
      </c>
    </row>
    <row r="9" spans="2:4" ht="15" customHeight="1" x14ac:dyDescent="0.25">
      <c r="B9" s="4" t="s">
        <v>71</v>
      </c>
      <c r="C9" s="5">
        <v>1308609</v>
      </c>
      <c r="D9" s="6">
        <v>58.759338507578526</v>
      </c>
    </row>
    <row r="10" spans="2:4" ht="15" customHeight="1" x14ac:dyDescent="0.25">
      <c r="B10" s="4" t="s">
        <v>70</v>
      </c>
      <c r="C10" s="5">
        <v>906693.44</v>
      </c>
      <c r="D10" s="6">
        <v>40.712471611887771</v>
      </c>
    </row>
    <row r="11" spans="2:4" ht="15" customHeight="1" x14ac:dyDescent="0.25">
      <c r="B11" s="4" t="s">
        <v>83</v>
      </c>
      <c r="C11" s="5">
        <v>11763.135</v>
      </c>
      <c r="D11" s="6">
        <v>0.52818988053371541</v>
      </c>
    </row>
    <row r="12" spans="2:4" ht="15" customHeight="1" x14ac:dyDescent="0.3">
      <c r="B12" s="7" t="s">
        <v>11</v>
      </c>
      <c r="C12" s="8">
        <f>C9+C10+C11</f>
        <v>2227065.5749999997</v>
      </c>
      <c r="D12" s="9">
        <v>100</v>
      </c>
    </row>
    <row r="13" spans="2:4" ht="15" customHeight="1" x14ac:dyDescent="0.25">
      <c r="B13" s="86" t="s">
        <v>87</v>
      </c>
      <c r="C13" s="86"/>
      <c r="D13" s="86"/>
    </row>
    <row r="14" spans="2:4" ht="34" customHeight="1" x14ac:dyDescent="0.25">
      <c r="B14" s="85" t="s">
        <v>168</v>
      </c>
      <c r="C14" s="85"/>
      <c r="D14" s="85"/>
    </row>
  </sheetData>
  <mergeCells count="4">
    <mergeCell ref="B14:D14"/>
    <mergeCell ref="B6:D6"/>
    <mergeCell ref="B7:D7"/>
    <mergeCell ref="B13:D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D14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16384" width="11.453125" style="4"/>
  </cols>
  <sheetData>
    <row r="6" spans="2:4" ht="15" customHeight="1" x14ac:dyDescent="0.35">
      <c r="B6" s="82" t="s">
        <v>15</v>
      </c>
      <c r="C6" s="82"/>
      <c r="D6" s="82"/>
    </row>
    <row r="7" spans="2:4" ht="15" customHeight="1" x14ac:dyDescent="0.35">
      <c r="B7" s="84" t="s">
        <v>111</v>
      </c>
      <c r="C7" s="84"/>
      <c r="D7" s="84"/>
    </row>
    <row r="8" spans="2:4" ht="30" customHeight="1" x14ac:dyDescent="0.25">
      <c r="B8" s="46" t="s">
        <v>74</v>
      </c>
      <c r="C8" s="47" t="s">
        <v>85</v>
      </c>
      <c r="D8" s="47" t="s">
        <v>86</v>
      </c>
    </row>
    <row r="9" spans="2:4" ht="15" customHeight="1" x14ac:dyDescent="0.25">
      <c r="B9" s="21" t="s">
        <v>14</v>
      </c>
      <c r="C9" s="22">
        <v>1379538</v>
      </c>
      <c r="D9" s="23">
        <v>61.791441172005015</v>
      </c>
    </row>
    <row r="10" spans="2:4" ht="15" customHeight="1" x14ac:dyDescent="0.25">
      <c r="B10" s="21" t="s">
        <v>169</v>
      </c>
      <c r="C10" s="22">
        <v>553488.65</v>
      </c>
      <c r="D10" s="23">
        <v>24.791532640527102</v>
      </c>
    </row>
    <row r="11" spans="2:4" ht="15" customHeight="1" x14ac:dyDescent="0.25">
      <c r="B11" s="21" t="s">
        <v>13</v>
      </c>
      <c r="C11" s="22">
        <v>299544.68</v>
      </c>
      <c r="D11" s="23">
        <v>13.417026187467881</v>
      </c>
    </row>
    <row r="12" spans="2:4" ht="15" customHeight="1" x14ac:dyDescent="0.3">
      <c r="B12" s="24" t="s">
        <v>84</v>
      </c>
      <c r="C12" s="25">
        <f>C9+C10+C11</f>
        <v>2232571.33</v>
      </c>
      <c r="D12" s="26">
        <v>100</v>
      </c>
    </row>
    <row r="13" spans="2:4" ht="15" customHeight="1" x14ac:dyDescent="0.25">
      <c r="B13" s="87" t="s">
        <v>87</v>
      </c>
      <c r="C13" s="87"/>
      <c r="D13" s="87"/>
    </row>
    <row r="14" spans="2:4" ht="24" customHeight="1" x14ac:dyDescent="0.25">
      <c r="B14" s="87" t="s">
        <v>161</v>
      </c>
      <c r="C14" s="87"/>
      <c r="D14" s="87"/>
    </row>
  </sheetData>
  <mergeCells count="4">
    <mergeCell ref="B14:D14"/>
    <mergeCell ref="B6:D6"/>
    <mergeCell ref="B7:D7"/>
    <mergeCell ref="B13:D1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D12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35.81640625" style="4" customWidth="1"/>
    <col min="3" max="16384" width="11.453125" style="4"/>
  </cols>
  <sheetData>
    <row r="6" spans="2:4" ht="15" customHeight="1" x14ac:dyDescent="0.35">
      <c r="B6" s="82" t="s">
        <v>16</v>
      </c>
      <c r="C6" s="82"/>
      <c r="D6" s="82"/>
    </row>
    <row r="7" spans="2:4" ht="30" customHeight="1" x14ac:dyDescent="0.35">
      <c r="B7" s="83" t="s">
        <v>112</v>
      </c>
      <c r="C7" s="83"/>
      <c r="D7" s="83"/>
    </row>
    <row r="8" spans="2:4" ht="30" customHeight="1" x14ac:dyDescent="0.25">
      <c r="B8" s="46" t="s">
        <v>73</v>
      </c>
      <c r="C8" s="47" t="s">
        <v>85</v>
      </c>
      <c r="D8" s="47" t="s">
        <v>86</v>
      </c>
    </row>
    <row r="9" spans="2:4" ht="15" customHeight="1" x14ac:dyDescent="0.25">
      <c r="B9" s="4" t="s">
        <v>10</v>
      </c>
      <c r="C9" s="5">
        <v>1646013</v>
      </c>
      <c r="D9" s="6">
        <v>59.717797540850682</v>
      </c>
    </row>
    <row r="10" spans="2:4" ht="15" customHeight="1" x14ac:dyDescent="0.25">
      <c r="B10" s="4" t="s">
        <v>9</v>
      </c>
      <c r="C10" s="5">
        <v>1110306</v>
      </c>
      <c r="D10" s="6">
        <v>40.282202459149325</v>
      </c>
    </row>
    <row r="11" spans="2:4" ht="15" customHeight="1" x14ac:dyDescent="0.3">
      <c r="B11" s="7" t="s">
        <v>3</v>
      </c>
      <c r="C11" s="8">
        <v>2756319</v>
      </c>
      <c r="D11" s="9">
        <v>100</v>
      </c>
    </row>
    <row r="12" spans="2:4" ht="15" customHeight="1" x14ac:dyDescent="0.25">
      <c r="B12" s="88" t="s">
        <v>87</v>
      </c>
      <c r="C12" s="88"/>
      <c r="D12" s="88"/>
    </row>
  </sheetData>
  <sortState xmlns:xlrd2="http://schemas.microsoft.com/office/spreadsheetml/2017/richdata2" ref="B14:C14">
    <sortCondition ref="C14"/>
  </sortState>
  <mergeCells count="3">
    <mergeCell ref="B6:D6"/>
    <mergeCell ref="B7:D7"/>
    <mergeCell ref="B12:D1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D17"/>
  <sheetViews>
    <sheetView zoomScaleNormal="100" workbookViewId="0"/>
  </sheetViews>
  <sheetFormatPr baseColWidth="10" defaultColWidth="11.453125" defaultRowHeight="15" customHeight="1" x14ac:dyDescent="0.25"/>
  <cols>
    <col min="1" max="1" width="2.6328125" style="4" customWidth="1"/>
    <col min="2" max="2" width="60.453125" style="4" customWidth="1"/>
    <col min="3" max="16384" width="11.453125" style="4"/>
  </cols>
  <sheetData>
    <row r="6" spans="2:4" ht="15" customHeight="1" x14ac:dyDescent="0.35">
      <c r="B6" s="82" t="s">
        <v>17</v>
      </c>
      <c r="C6" s="82"/>
      <c r="D6" s="82"/>
    </row>
    <row r="7" spans="2:4" ht="15" customHeight="1" x14ac:dyDescent="0.35">
      <c r="B7" s="83" t="s">
        <v>113</v>
      </c>
      <c r="C7" s="83"/>
      <c r="D7" s="83"/>
    </row>
    <row r="8" spans="2:4" ht="30" customHeight="1" x14ac:dyDescent="0.25">
      <c r="B8" s="46" t="s">
        <v>73</v>
      </c>
      <c r="C8" s="47" t="s">
        <v>85</v>
      </c>
      <c r="D8" s="47" t="s">
        <v>86</v>
      </c>
    </row>
    <row r="9" spans="2:4" ht="15" customHeight="1" x14ac:dyDescent="0.3">
      <c r="B9" s="37" t="s">
        <v>197</v>
      </c>
      <c r="C9" s="35">
        <v>2421618.2171</v>
      </c>
      <c r="D9" s="41">
        <v>87.856964926773713</v>
      </c>
    </row>
    <row r="10" spans="2:4" ht="15" customHeight="1" x14ac:dyDescent="0.25">
      <c r="B10" s="30" t="s">
        <v>146</v>
      </c>
      <c r="C10" s="5">
        <v>2411137</v>
      </c>
      <c r="D10" s="40">
        <v>87.476703531049921</v>
      </c>
    </row>
    <row r="11" spans="2:4" ht="15" customHeight="1" x14ac:dyDescent="0.25">
      <c r="B11" s="30" t="s">
        <v>207</v>
      </c>
      <c r="C11" s="5">
        <v>10481.2171</v>
      </c>
      <c r="D11" s="40">
        <v>0.38026139572378959</v>
      </c>
    </row>
    <row r="12" spans="2:4" ht="15" customHeight="1" x14ac:dyDescent="0.3">
      <c r="B12" s="42" t="s">
        <v>198</v>
      </c>
      <c r="C12" s="35">
        <v>334700.80659999995</v>
      </c>
      <c r="D12" s="41">
        <v>12.143035933068704</v>
      </c>
    </row>
    <row r="13" spans="2:4" ht="15" customHeight="1" x14ac:dyDescent="0.25">
      <c r="B13" s="30" t="s">
        <v>208</v>
      </c>
      <c r="C13" s="5">
        <v>297184.29099999997</v>
      </c>
      <c r="D13" s="40">
        <v>10.781926583969417</v>
      </c>
    </row>
    <row r="14" spans="2:4" ht="15" customHeight="1" x14ac:dyDescent="0.25">
      <c r="B14" s="30" t="s">
        <v>211</v>
      </c>
      <c r="C14" s="5">
        <v>32011.370999999999</v>
      </c>
      <c r="D14" s="40">
        <v>1.1613812116812312</v>
      </c>
    </row>
    <row r="15" spans="2:4" ht="15" customHeight="1" x14ac:dyDescent="0.25">
      <c r="B15" s="30" t="s">
        <v>209</v>
      </c>
      <c r="C15" s="5">
        <v>5505.1445999999996</v>
      </c>
      <c r="D15" s="40">
        <v>0.19972813741805645</v>
      </c>
    </row>
    <row r="16" spans="2:4" ht="15" customHeight="1" x14ac:dyDescent="0.3">
      <c r="B16" s="7" t="s">
        <v>3</v>
      </c>
      <c r="C16" s="8">
        <v>2756319</v>
      </c>
      <c r="D16" s="9">
        <v>100</v>
      </c>
    </row>
    <row r="17" spans="2:4" ht="15" customHeight="1" x14ac:dyDescent="0.25">
      <c r="B17" s="88" t="s">
        <v>87</v>
      </c>
      <c r="C17" s="88"/>
      <c r="D17" s="88"/>
    </row>
  </sheetData>
  <mergeCells count="3">
    <mergeCell ref="B6:D6"/>
    <mergeCell ref="B7:D7"/>
    <mergeCell ref="B17:D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28</vt:i4>
      </vt:variant>
    </vt:vector>
  </HeadingPairs>
  <TitlesOfParts>
    <vt:vector size="28" baseType="lpstr">
      <vt:lpstr>Índice</vt:lpstr>
      <vt:lpstr>Cuadro 2.1</vt:lpstr>
      <vt:lpstr>Cuadro 2.2</vt:lpstr>
      <vt:lpstr>Cuadro 2.3</vt:lpstr>
      <vt:lpstr>Cuadro 2.4</vt:lpstr>
      <vt:lpstr>Cuadro 2.5</vt:lpstr>
      <vt:lpstr>Cuadro 2.6</vt:lpstr>
      <vt:lpstr>Cuadro 2.7</vt:lpstr>
      <vt:lpstr>Cuadro 2.8</vt:lpstr>
      <vt:lpstr>Cuadro 2.9</vt:lpstr>
      <vt:lpstr>Cuadro 2.10</vt:lpstr>
      <vt:lpstr>Cuadro 2.11</vt:lpstr>
      <vt:lpstr>Cuadro 2.12</vt:lpstr>
      <vt:lpstr>Cuadro 2.13</vt:lpstr>
      <vt:lpstr>Cuadro 2.14</vt:lpstr>
      <vt:lpstr>Cuadro 2.15</vt:lpstr>
      <vt:lpstr>Cuadro 2.16</vt:lpstr>
      <vt:lpstr>Cuadro 2.17</vt:lpstr>
      <vt:lpstr>Cuadro 2.18</vt:lpstr>
      <vt:lpstr>Cuadro 2.19</vt:lpstr>
      <vt:lpstr>Cuadro 2.20</vt:lpstr>
      <vt:lpstr>Cuadro 2.21</vt:lpstr>
      <vt:lpstr>Cuadro 2.22</vt:lpstr>
      <vt:lpstr>Cuadro 2.23</vt:lpstr>
      <vt:lpstr>Cuadro 2.24</vt:lpstr>
      <vt:lpstr>Cuadro 2.25</vt:lpstr>
      <vt:lpstr>Cuadro 2.26</vt:lpstr>
      <vt:lpstr>Cuadro 2.27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Antonio</dc:creator>
  <cp:lastModifiedBy>Usuario</cp:lastModifiedBy>
  <dcterms:created xsi:type="dcterms:W3CDTF">2022-02-18T18:43:52Z</dcterms:created>
  <dcterms:modified xsi:type="dcterms:W3CDTF">2022-09-26T20:34:07Z</dcterms:modified>
</cp:coreProperties>
</file>